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150" windowHeight="7950" activeTab="1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53" i="2"/>
  <c r="I53" s="1"/>
  <c r="G53"/>
  <c r="J8"/>
  <c r="J9" s="1"/>
  <c r="I8"/>
  <c r="H8"/>
  <c r="H9"/>
  <c r="I9" s="1"/>
  <c r="J7"/>
  <c r="J6"/>
  <c r="I7"/>
  <c r="I6"/>
  <c r="H7"/>
  <c r="H6"/>
  <c r="J5"/>
  <c r="I5"/>
  <c r="H5"/>
  <c r="H10" i="1"/>
  <c r="G7" i="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6"/>
  <c r="G5"/>
  <c r="B6"/>
  <c r="H11" i="1"/>
  <c r="G11"/>
  <c r="J10"/>
  <c r="I10"/>
  <c r="G10"/>
  <c r="B8"/>
  <c r="J10" i="2" l="1"/>
  <c r="H10"/>
  <c r="I10" s="1"/>
  <c r="I11" i="1"/>
  <c r="J11" s="1"/>
  <c r="J11" i="2" l="1"/>
  <c r="H11"/>
  <c r="I11" s="1"/>
  <c r="H12" i="1"/>
  <c r="G12"/>
  <c r="I12" s="1"/>
  <c r="J12" s="1"/>
  <c r="H12" i="2" l="1"/>
  <c r="I12" s="1"/>
  <c r="J12" s="1"/>
  <c r="G13" i="1"/>
  <c r="I13" s="1"/>
  <c r="J13" s="1"/>
  <c r="H13"/>
  <c r="H13" i="2" l="1"/>
  <c r="I13" s="1"/>
  <c r="J13" s="1"/>
  <c r="H14" i="1"/>
  <c r="G14"/>
  <c r="H14" i="2" l="1"/>
  <c r="I14" s="1"/>
  <c r="J14" s="1"/>
  <c r="I14" i="1"/>
  <c r="H15" i="2" l="1"/>
  <c r="I15" s="1"/>
  <c r="J15" s="1"/>
  <c r="J14" i="1"/>
  <c r="H15" s="1"/>
  <c r="H16" i="2" l="1"/>
  <c r="I16" s="1"/>
  <c r="J16" s="1"/>
  <c r="G15" i="1"/>
  <c r="H17" i="2" l="1"/>
  <c r="I17" s="1"/>
  <c r="J17" s="1"/>
  <c r="I15" i="1"/>
  <c r="H18" i="2" l="1"/>
  <c r="I18" s="1"/>
  <c r="J18" s="1"/>
  <c r="J15" i="1"/>
  <c r="J19" i="2" l="1"/>
  <c r="H19"/>
  <c r="I19" s="1"/>
  <c r="H16" i="1"/>
  <c r="G16"/>
  <c r="H20" i="2" l="1"/>
  <c r="I20" s="1"/>
  <c r="J20" s="1"/>
  <c r="I16" i="1"/>
  <c r="H21" i="2" l="1"/>
  <c r="I21" s="1"/>
  <c r="J21" s="1"/>
  <c r="J16" i="1"/>
  <c r="H22" i="2" l="1"/>
  <c r="I22" s="1"/>
  <c r="J22" s="1"/>
  <c r="H17" i="1"/>
  <c r="G17"/>
  <c r="J23" i="2" l="1"/>
  <c r="H23"/>
  <c r="I23" s="1"/>
  <c r="I17" i="1"/>
  <c r="H24" i="2" l="1"/>
  <c r="I24" s="1"/>
  <c r="J24" s="1"/>
  <c r="J17" i="1"/>
  <c r="H25" i="2" l="1"/>
  <c r="I25" s="1"/>
  <c r="J25" s="1"/>
  <c r="G18" i="1"/>
  <c r="I18" s="1"/>
  <c r="H18"/>
  <c r="H26" i="2" l="1"/>
  <c r="I26" s="1"/>
  <c r="J26" s="1"/>
  <c r="J18" i="1"/>
  <c r="J27" i="2" l="1"/>
  <c r="H27"/>
  <c r="I27" s="1"/>
  <c r="G19" i="1"/>
  <c r="H19"/>
  <c r="H28" i="2" l="1"/>
  <c r="I28" s="1"/>
  <c r="J28"/>
  <c r="I19" i="1"/>
  <c r="J19" s="1"/>
  <c r="H29" i="2" l="1"/>
  <c r="I29" s="1"/>
  <c r="J29" s="1"/>
  <c r="H20" i="1"/>
  <c r="G20"/>
  <c r="J30" i="2" l="1"/>
  <c r="H30"/>
  <c r="I30" s="1"/>
  <c r="I20" i="1"/>
  <c r="J20" s="1"/>
  <c r="H31" i="2" l="1"/>
  <c r="I31" s="1"/>
  <c r="J31" s="1"/>
  <c r="G21" i="1"/>
  <c r="H21"/>
  <c r="H32" i="2" l="1"/>
  <c r="I32" s="1"/>
  <c r="J32"/>
  <c r="I21" i="1"/>
  <c r="J21" s="1"/>
  <c r="H33" i="2" l="1"/>
  <c r="I33" s="1"/>
  <c r="J33" s="1"/>
  <c r="G22" i="1"/>
  <c r="H22"/>
  <c r="J34" i="2" l="1"/>
  <c r="H34"/>
  <c r="I34" s="1"/>
  <c r="I22" i="1"/>
  <c r="J22" s="1"/>
  <c r="J35" i="2" l="1"/>
  <c r="H35"/>
  <c r="I35" s="1"/>
  <c r="G23" i="1"/>
  <c r="I23" s="1"/>
  <c r="J23" s="1"/>
  <c r="H23"/>
  <c r="J36" i="2" l="1"/>
  <c r="H36"/>
  <c r="I36" s="1"/>
  <c r="G24" i="1"/>
  <c r="I24" s="1"/>
  <c r="J24" s="1"/>
  <c r="H24"/>
  <c r="H37" i="2" l="1"/>
  <c r="I37" s="1"/>
  <c r="J37" s="1"/>
  <c r="G25" i="1"/>
  <c r="I25" s="1"/>
  <c r="J25" s="1"/>
  <c r="H25"/>
  <c r="H38" i="2" l="1"/>
  <c r="I38" s="1"/>
  <c r="J38" s="1"/>
  <c r="H26" i="1"/>
  <c r="G26"/>
  <c r="J39" i="2" l="1"/>
  <c r="H39"/>
  <c r="I39" s="1"/>
  <c r="I26" i="1"/>
  <c r="J26" s="1"/>
  <c r="H40" i="2" l="1"/>
  <c r="I40" s="1"/>
  <c r="J40" s="1"/>
  <c r="G27" i="1"/>
  <c r="I27" s="1"/>
  <c r="J27" s="1"/>
  <c r="H27"/>
  <c r="H41" i="2" l="1"/>
  <c r="I41" s="1"/>
  <c r="J41" s="1"/>
  <c r="G28" i="1"/>
  <c r="I28" s="1"/>
  <c r="J28" s="1"/>
  <c r="H28"/>
  <c r="J42" i="2" l="1"/>
  <c r="H42"/>
  <c r="I42" s="1"/>
  <c r="G29" i="1"/>
  <c r="I29" s="1"/>
  <c r="J29" s="1"/>
  <c r="H29"/>
  <c r="J43" i="2" l="1"/>
  <c r="H43"/>
  <c r="I43" s="1"/>
  <c r="G30" i="1"/>
  <c r="I30" s="1"/>
  <c r="J30" s="1"/>
  <c r="H30"/>
  <c r="H44" i="2" l="1"/>
  <c r="I44" s="1"/>
  <c r="J44" s="1"/>
  <c r="G31" i="1"/>
  <c r="I31" s="1"/>
  <c r="J31" s="1"/>
  <c r="H31"/>
  <c r="H45" i="2" l="1"/>
  <c r="I45" s="1"/>
  <c r="J45" s="1"/>
  <c r="G32" i="1"/>
  <c r="I32" s="1"/>
  <c r="J32" s="1"/>
  <c r="H32"/>
  <c r="J46" i="2" l="1"/>
  <c r="H46"/>
  <c r="I46" s="1"/>
  <c r="G33" i="1"/>
  <c r="I33" s="1"/>
  <c r="J33" s="1"/>
  <c r="H33"/>
  <c r="J47" i="2" l="1"/>
  <c r="H47"/>
  <c r="I47" s="1"/>
  <c r="G34" i="1"/>
  <c r="I34" s="1"/>
  <c r="J34" s="1"/>
  <c r="H34"/>
  <c r="J48" i="2" l="1"/>
  <c r="H48"/>
  <c r="I48" s="1"/>
  <c r="G35" i="1"/>
  <c r="I35" s="1"/>
  <c r="J35" s="1"/>
  <c r="H36" s="1"/>
  <c r="H35"/>
  <c r="H49" i="2" l="1"/>
  <c r="I49" s="1"/>
  <c r="J49" s="1"/>
  <c r="G36" i="1"/>
  <c r="I36" s="1"/>
  <c r="J36" s="1"/>
  <c r="G37" s="1"/>
  <c r="H50" i="2" l="1"/>
  <c r="I50" s="1"/>
  <c r="J50" s="1"/>
  <c r="H37" i="1"/>
  <c r="I37" s="1"/>
  <c r="J37" s="1"/>
  <c r="J51" i="2" l="1"/>
  <c r="H51"/>
  <c r="I51" s="1"/>
  <c r="H38" i="1"/>
  <c r="G38"/>
  <c r="H52" i="2" l="1"/>
  <c r="I52" s="1"/>
  <c r="J52" s="1"/>
  <c r="I38" i="1"/>
  <c r="J38" s="1"/>
  <c r="H39" l="1"/>
  <c r="G39"/>
  <c r="I39" l="1"/>
  <c r="J39" s="1"/>
  <c r="G40" l="1"/>
  <c r="I40" s="1"/>
  <c r="J40" s="1"/>
  <c r="H40"/>
  <c r="H41" l="1"/>
  <c r="G41"/>
  <c r="I41" l="1"/>
  <c r="J41" s="1"/>
  <c r="H42" l="1"/>
  <c r="G42"/>
  <c r="I42" l="1"/>
  <c r="J42" s="1"/>
  <c r="H43" l="1"/>
  <c r="G43"/>
  <c r="I43" l="1"/>
  <c r="J43" s="1"/>
  <c r="H44" l="1"/>
  <c r="G44"/>
  <c r="I44" l="1"/>
  <c r="J44" s="1"/>
  <c r="H45" s="1"/>
  <c r="G45" l="1"/>
  <c r="I45" s="1"/>
  <c r="J45" s="1"/>
  <c r="H46" s="1"/>
  <c r="G46" l="1"/>
  <c r="I46" s="1"/>
  <c r="J46" s="1"/>
  <c r="G47" l="1"/>
  <c r="I47" s="1"/>
  <c r="J47" s="1"/>
  <c r="H47"/>
  <c r="H48" l="1"/>
  <c r="G48"/>
  <c r="I48" l="1"/>
  <c r="J48" s="1"/>
  <c r="G49" s="1"/>
  <c r="I49" l="1"/>
  <c r="J49" s="1"/>
  <c r="G50" s="1"/>
  <c r="H49"/>
  <c r="I50" l="1"/>
  <c r="J50" s="1"/>
  <c r="H51" s="1"/>
  <c r="H50"/>
  <c r="G51" l="1"/>
  <c r="I51" s="1"/>
  <c r="J51" s="1"/>
  <c r="G52" s="1"/>
  <c r="I52" l="1"/>
  <c r="J52" s="1"/>
  <c r="G53" s="1"/>
  <c r="H52"/>
  <c r="I53" l="1"/>
  <c r="J53" s="1"/>
  <c r="G54" s="1"/>
  <c r="H53"/>
  <c r="H54" l="1"/>
  <c r="I54" s="1"/>
  <c r="J54" s="1"/>
  <c r="G55" l="1"/>
  <c r="I55" s="1"/>
  <c r="J55" s="1"/>
  <c r="H55"/>
  <c r="G56" l="1"/>
  <c r="I56" s="1"/>
  <c r="J56" s="1"/>
  <c r="H56"/>
  <c r="H57" l="1"/>
  <c r="G57"/>
  <c r="I57" l="1"/>
  <c r="J57" s="1"/>
  <c r="G58" s="1"/>
  <c r="H58" l="1"/>
  <c r="I58" s="1"/>
  <c r="J58" s="1"/>
  <c r="H59" s="1"/>
  <c r="G59" l="1"/>
  <c r="I59" s="1"/>
  <c r="J59" s="1"/>
  <c r="G60" s="1"/>
  <c r="H60" l="1"/>
  <c r="I60" s="1"/>
  <c r="J60" s="1"/>
  <c r="H61" l="1"/>
  <c r="G61"/>
  <c r="I61" l="1"/>
  <c r="J61" s="1"/>
  <c r="G62" s="1"/>
  <c r="I62" l="1"/>
  <c r="J62" s="1"/>
  <c r="H63" s="1"/>
  <c r="H62"/>
  <c r="G63" l="1"/>
  <c r="I63" s="1"/>
  <c r="J63" s="1"/>
  <c r="G64" s="1"/>
  <c r="H64" l="1"/>
  <c r="I64" s="1"/>
  <c r="J64" s="1"/>
  <c r="G65" s="1"/>
  <c r="H65" l="1"/>
  <c r="I65" s="1"/>
  <c r="J65" s="1"/>
  <c r="G66" s="1"/>
  <c r="H66" l="1"/>
  <c r="I66" s="1"/>
  <c r="J66" s="1"/>
  <c r="H67" s="1"/>
  <c r="G67" l="1"/>
  <c r="I67" s="1"/>
  <c r="J67" s="1"/>
  <c r="G68" s="1"/>
  <c r="I68" l="1"/>
  <c r="J68" s="1"/>
  <c r="G69" s="1"/>
  <c r="H68"/>
  <c r="H69" l="1"/>
  <c r="I69" s="1"/>
  <c r="J69" s="1"/>
  <c r="G70" s="1"/>
  <c r="H70" l="1"/>
  <c r="I70" s="1"/>
  <c r="J70" s="1"/>
  <c r="H71" s="1"/>
  <c r="G71" l="1"/>
  <c r="I71" s="1"/>
  <c r="J71" s="1"/>
  <c r="G72" l="1"/>
  <c r="I72" s="1"/>
  <c r="J72" s="1"/>
  <c r="H72"/>
  <c r="H73" l="1"/>
  <c r="G73"/>
  <c r="I73" l="1"/>
  <c r="J73" s="1"/>
  <c r="G74" s="1"/>
  <c r="I74" l="1"/>
  <c r="J74" s="1"/>
  <c r="H75" s="1"/>
  <c r="H74"/>
  <c r="G75" l="1"/>
  <c r="I75" s="1"/>
  <c r="J75" s="1"/>
  <c r="G76" s="1"/>
  <c r="I76" l="1"/>
  <c r="J76" s="1"/>
  <c r="G77" s="1"/>
  <c r="H76"/>
  <c r="I77" l="1"/>
  <c r="J77" s="1"/>
  <c r="G78" s="1"/>
  <c r="H77"/>
  <c r="H78" l="1"/>
  <c r="I78" s="1"/>
  <c r="J78" s="1"/>
  <c r="H79" s="1"/>
  <c r="G79" l="1"/>
  <c r="I79" s="1"/>
  <c r="J79" s="1"/>
  <c r="H80" s="1"/>
  <c r="G80" l="1"/>
  <c r="I80" s="1"/>
  <c r="J80" s="1"/>
  <c r="H81" s="1"/>
  <c r="G81" l="1"/>
  <c r="I81" s="1"/>
  <c r="J81" s="1"/>
  <c r="H82" l="1"/>
  <c r="G82"/>
  <c r="I82" l="1"/>
  <c r="J82" s="1"/>
  <c r="H83" s="1"/>
  <c r="G83" l="1"/>
  <c r="I83" s="1"/>
  <c r="J83" s="1"/>
  <c r="G84" s="1"/>
  <c r="I84" l="1"/>
  <c r="J84" s="1"/>
  <c r="G85" s="1"/>
  <c r="H84"/>
  <c r="I85" l="1"/>
  <c r="J85" s="1"/>
  <c r="G86" s="1"/>
  <c r="H85"/>
  <c r="H86" l="1"/>
  <c r="I86" s="1"/>
  <c r="J86" s="1"/>
  <c r="G87" l="1"/>
  <c r="I87" s="1"/>
  <c r="J87" s="1"/>
  <c r="H87"/>
  <c r="H88" l="1"/>
  <c r="G88"/>
  <c r="I88" l="1"/>
  <c r="J88" s="1"/>
  <c r="G89" s="1"/>
  <c r="I89" l="1"/>
  <c r="J89" s="1"/>
  <c r="G90" s="1"/>
  <c r="H89"/>
  <c r="H90" l="1"/>
  <c r="I90" s="1"/>
  <c r="J90" s="1"/>
  <c r="H91" s="1"/>
  <c r="G91" l="1"/>
  <c r="I91" s="1"/>
  <c r="J91" s="1"/>
  <c r="G92" s="1"/>
  <c r="I92" l="1"/>
  <c r="J92" s="1"/>
  <c r="G93" s="1"/>
  <c r="H92"/>
  <c r="H93" l="1"/>
  <c r="I93" s="1"/>
  <c r="J93" s="1"/>
  <c r="G94" l="1"/>
  <c r="I94" s="1"/>
  <c r="J94" s="1"/>
  <c r="H95" s="1"/>
  <c r="H94"/>
  <c r="G95" l="1"/>
  <c r="I95" s="1"/>
  <c r="J95" s="1"/>
  <c r="H96" s="1"/>
  <c r="G96" l="1"/>
  <c r="I96" s="1"/>
  <c r="J96" s="1"/>
  <c r="H97" s="1"/>
  <c r="G97" l="1"/>
  <c r="I97" s="1"/>
  <c r="J97" s="1"/>
  <c r="G98" s="1"/>
  <c r="I98" l="1"/>
  <c r="J98" s="1"/>
  <c r="G99" s="1"/>
  <c r="H98"/>
  <c r="I99" l="1"/>
  <c r="J99" s="1"/>
  <c r="G100" s="1"/>
  <c r="H99"/>
  <c r="I100" l="1"/>
  <c r="J100" s="1"/>
  <c r="G101" s="1"/>
  <c r="H100"/>
  <c r="I101" l="1"/>
  <c r="J101" s="1"/>
  <c r="G102" s="1"/>
  <c r="H101"/>
  <c r="H102" l="1"/>
  <c r="I102" s="1"/>
  <c r="J102" s="1"/>
  <c r="G103" l="1"/>
  <c r="I103" s="1"/>
  <c r="J103" s="1"/>
  <c r="H103"/>
  <c r="G104" l="1"/>
  <c r="I104" s="1"/>
  <c r="J104" s="1"/>
  <c r="H104"/>
  <c r="H105" l="1"/>
  <c r="G105"/>
  <c r="I105" l="1"/>
  <c r="J105" s="1"/>
  <c r="G106" s="1"/>
  <c r="I106" l="1"/>
  <c r="J106" s="1"/>
  <c r="H107" s="1"/>
  <c r="H106"/>
  <c r="G107" l="1"/>
  <c r="I107" s="1"/>
  <c r="J107" s="1"/>
  <c r="G108" s="1"/>
  <c r="I108" l="1"/>
  <c r="J108" s="1"/>
  <c r="G109" s="1"/>
  <c r="H108"/>
  <c r="I109" l="1"/>
  <c r="J109" s="1"/>
  <c r="G110" s="1"/>
  <c r="H109"/>
  <c r="H110" l="1"/>
  <c r="I110" s="1"/>
  <c r="J110" s="1"/>
  <c r="H111" s="1"/>
  <c r="G111" l="1"/>
  <c r="I111" s="1"/>
  <c r="J111" s="1"/>
  <c r="G112" s="1"/>
  <c r="I112" l="1"/>
  <c r="J112" s="1"/>
  <c r="G113" s="1"/>
  <c r="H112"/>
  <c r="H113" l="1"/>
  <c r="I113" s="1"/>
  <c r="J113" s="1"/>
  <c r="G114" l="1"/>
  <c r="I114" s="1"/>
  <c r="J114" s="1"/>
  <c r="G115" s="1"/>
  <c r="H114"/>
  <c r="I115" l="1"/>
  <c r="J115" s="1"/>
  <c r="H115"/>
  <c r="H116" l="1"/>
  <c r="G116"/>
  <c r="I116" l="1"/>
  <c r="J116" s="1"/>
  <c r="G117" s="1"/>
  <c r="I117" l="1"/>
  <c r="J117" s="1"/>
  <c r="G118" s="1"/>
  <c r="H117"/>
  <c r="I118" l="1"/>
  <c r="J118" s="1"/>
  <c r="H119" s="1"/>
  <c r="H118"/>
  <c r="G119" l="1"/>
  <c r="I119" s="1"/>
  <c r="J119" s="1"/>
  <c r="H120" s="1"/>
  <c r="G120" l="1"/>
  <c r="I120" s="1"/>
  <c r="J120" s="1"/>
  <c r="G121" s="1"/>
  <c r="I121" l="1"/>
  <c r="J121" s="1"/>
  <c r="G122" s="1"/>
  <c r="H121"/>
  <c r="H122" l="1"/>
  <c r="I122" s="1"/>
  <c r="J122" s="1"/>
  <c r="G123" l="1"/>
  <c r="I123" s="1"/>
  <c r="J123" s="1"/>
  <c r="H123"/>
  <c r="H124" l="1"/>
  <c r="G124"/>
  <c r="I124" l="1"/>
  <c r="J124" s="1"/>
  <c r="G125" s="1"/>
  <c r="H125" l="1"/>
  <c r="I125" s="1"/>
  <c r="J125" s="1"/>
  <c r="H126" l="1"/>
  <c r="G126"/>
  <c r="I126" l="1"/>
  <c r="J126" s="1"/>
  <c r="H127" s="1"/>
  <c r="G127" l="1"/>
  <c r="I127" s="1"/>
  <c r="J127" s="1"/>
  <c r="G128" s="1"/>
  <c r="H128" l="1"/>
  <c r="I128" s="1"/>
  <c r="J128" s="1"/>
  <c r="G129" l="1"/>
  <c r="I129" s="1"/>
  <c r="J129" s="1"/>
  <c r="G130" s="1"/>
  <c r="H129"/>
  <c r="I130" l="1"/>
  <c r="J130" s="1"/>
  <c r="H131" s="1"/>
  <c r="H130"/>
  <c r="G131" l="1"/>
  <c r="I131" s="1"/>
  <c r="J131" s="1"/>
  <c r="G132" s="1"/>
  <c r="H132" l="1"/>
  <c r="I132" s="1"/>
  <c r="J132" s="1"/>
  <c r="G133" l="1"/>
  <c r="I133" s="1"/>
  <c r="J133" s="1"/>
  <c r="G134" s="1"/>
  <c r="H133"/>
  <c r="I134" l="1"/>
  <c r="J134" s="1"/>
  <c r="H135" s="1"/>
  <c r="H134"/>
  <c r="G135" l="1"/>
  <c r="I135" s="1"/>
  <c r="J135" s="1"/>
  <c r="H136" s="1"/>
  <c r="G136" l="1"/>
  <c r="I136" s="1"/>
  <c r="J136" s="1"/>
  <c r="G137" s="1"/>
  <c r="I137" l="1"/>
  <c r="J137" s="1"/>
  <c r="G138" s="1"/>
  <c r="H137"/>
  <c r="I138" l="1"/>
  <c r="J138" s="1"/>
  <c r="H139" s="1"/>
  <c r="H138"/>
  <c r="G139" l="1"/>
  <c r="I139" s="1"/>
  <c r="J139" s="1"/>
  <c r="G140" s="1"/>
  <c r="I140" l="1"/>
  <c r="J140" s="1"/>
  <c r="G141" s="1"/>
  <c r="H140"/>
  <c r="H141" l="1"/>
  <c r="I141" s="1"/>
  <c r="J141" s="1"/>
  <c r="H142" l="1"/>
  <c r="G142"/>
  <c r="I142" l="1"/>
  <c r="J142" s="1"/>
  <c r="H143" s="1"/>
  <c r="G143" l="1"/>
  <c r="I143" s="1"/>
  <c r="J143" s="1"/>
  <c r="G144" s="1"/>
  <c r="H144" l="1"/>
  <c r="I144" s="1"/>
  <c r="J144" s="1"/>
  <c r="H145" l="1"/>
  <c r="G145"/>
  <c r="I145" l="1"/>
  <c r="J145" s="1"/>
  <c r="G146" s="1"/>
  <c r="H146" l="1"/>
  <c r="I146" s="1"/>
  <c r="J146" s="1"/>
  <c r="H147" s="1"/>
  <c r="G147" l="1"/>
  <c r="I147" s="1"/>
  <c r="J147" s="1"/>
  <c r="G148" s="1"/>
  <c r="H148" l="1"/>
  <c r="I148" s="1"/>
  <c r="J148" s="1"/>
  <c r="G149" s="1"/>
  <c r="H149" l="1"/>
  <c r="I149" s="1"/>
  <c r="J149" s="1"/>
  <c r="H150" l="1"/>
  <c r="G150"/>
  <c r="I150" l="1"/>
  <c r="J150" s="1"/>
  <c r="H151" s="1"/>
  <c r="G151" l="1"/>
  <c r="I151" s="1"/>
  <c r="J151" s="1"/>
  <c r="H152" s="1"/>
  <c r="G152" l="1"/>
  <c r="I152" s="1"/>
  <c r="J152" s="1"/>
  <c r="G153" s="1"/>
  <c r="I153" l="1"/>
  <c r="J153" s="1"/>
  <c r="G154" s="1"/>
  <c r="H153"/>
  <c r="I154" l="1"/>
  <c r="J154" s="1"/>
  <c r="H155" s="1"/>
  <c r="H154"/>
  <c r="G155" l="1"/>
  <c r="I155" s="1"/>
  <c r="J155" s="1"/>
  <c r="G156" s="1"/>
  <c r="I156" l="1"/>
  <c r="J156" s="1"/>
  <c r="G157" s="1"/>
  <c r="H156"/>
  <c r="H157" l="1"/>
  <c r="I157" s="1"/>
  <c r="J157" s="1"/>
  <c r="H158" l="1"/>
  <c r="G158"/>
  <c r="I158" l="1"/>
  <c r="J158" s="1"/>
  <c r="H159" s="1"/>
  <c r="G159" l="1"/>
  <c r="I159" s="1"/>
  <c r="J159" s="1"/>
  <c r="G160" s="1"/>
  <c r="I160" l="1"/>
  <c r="J160" s="1"/>
  <c r="H160"/>
  <c r="G161" l="1"/>
  <c r="I161" s="1"/>
  <c r="J161" s="1"/>
  <c r="H161"/>
  <c r="G162" l="1"/>
  <c r="I162" s="1"/>
  <c r="J162" s="1"/>
  <c r="H162"/>
  <c r="G163" l="1"/>
  <c r="I163" s="1"/>
  <c r="J163" s="1"/>
  <c r="G164" s="1"/>
  <c r="H163"/>
  <c r="I164" l="1"/>
  <c r="J164" s="1"/>
  <c r="G165" s="1"/>
  <c r="H164"/>
  <c r="I165" l="1"/>
  <c r="J165" s="1"/>
  <c r="G166" s="1"/>
  <c r="H165"/>
  <c r="I166" l="1"/>
  <c r="J166" s="1"/>
  <c r="H167" s="1"/>
  <c r="H166"/>
  <c r="G167" l="1"/>
  <c r="I167" s="1"/>
  <c r="J167" s="1"/>
  <c r="H168" s="1"/>
  <c r="G168" l="1"/>
  <c r="I168" s="1"/>
  <c r="J168" s="1"/>
  <c r="G169" s="1"/>
  <c r="I169" l="1"/>
  <c r="J169" s="1"/>
  <c r="H170" s="1"/>
  <c r="H169"/>
  <c r="G170" l="1"/>
  <c r="I170" s="1"/>
  <c r="J170" s="1"/>
  <c r="H171" l="1"/>
  <c r="G171"/>
  <c r="I171" l="1"/>
  <c r="J171" s="1"/>
  <c r="G172" s="1"/>
  <c r="H172" l="1"/>
  <c r="I172" s="1"/>
  <c r="J172" s="1"/>
  <c r="G173" s="1"/>
  <c r="I173" l="1"/>
  <c r="J173" s="1"/>
  <c r="G174" s="1"/>
  <c r="H173"/>
  <c r="I174" l="1"/>
  <c r="J174" s="1"/>
  <c r="H175" s="1"/>
  <c r="H174"/>
  <c r="G175" l="1"/>
  <c r="I175" s="1"/>
  <c r="J175" s="1"/>
  <c r="H176" s="1"/>
  <c r="G176" l="1"/>
  <c r="I176" s="1"/>
  <c r="J176" s="1"/>
  <c r="G177" s="1"/>
  <c r="I177" l="1"/>
  <c r="J177" s="1"/>
  <c r="G178" s="1"/>
  <c r="H177"/>
  <c r="I178" l="1"/>
  <c r="J178" s="1"/>
  <c r="H179" s="1"/>
  <c r="H178"/>
  <c r="G179" l="1"/>
  <c r="I179" s="1"/>
  <c r="J179" s="1"/>
  <c r="G180" s="1"/>
  <c r="H180" l="1"/>
  <c r="I180" s="1"/>
  <c r="J180" s="1"/>
  <c r="H181" s="1"/>
  <c r="G181" l="1"/>
  <c r="I181" s="1"/>
  <c r="J181" s="1"/>
  <c r="G182" s="1"/>
  <c r="H182" l="1"/>
  <c r="I182" s="1"/>
  <c r="J182" s="1"/>
  <c r="G183" l="1"/>
  <c r="I183" s="1"/>
  <c r="J183" s="1"/>
  <c r="H183"/>
  <c r="H184" l="1"/>
  <c r="G184"/>
  <c r="I184" l="1"/>
  <c r="J184" s="1"/>
  <c r="G185" s="1"/>
  <c r="H185" l="1"/>
  <c r="I185" s="1"/>
  <c r="J185" s="1"/>
  <c r="H186" l="1"/>
  <c r="G186"/>
  <c r="I186" l="1"/>
  <c r="J186" s="1"/>
  <c r="H187" s="1"/>
  <c r="G187" l="1"/>
  <c r="I187" s="1"/>
  <c r="J187" s="1"/>
  <c r="G188" s="1"/>
  <c r="I188" l="1"/>
  <c r="J188" s="1"/>
  <c r="G189" s="1"/>
  <c r="H188"/>
  <c r="H189" l="1"/>
  <c r="I189" s="1"/>
  <c r="J189" s="1"/>
  <c r="G190" s="1"/>
  <c r="H190" l="1"/>
  <c r="I190" s="1"/>
  <c r="J190" s="1"/>
  <c r="G191" l="1"/>
  <c r="I191" s="1"/>
  <c r="J191" s="1"/>
  <c r="H191"/>
  <c r="G192" l="1"/>
  <c r="I192" s="1"/>
  <c r="J192" s="1"/>
  <c r="H192"/>
  <c r="H193" l="1"/>
  <c r="G193"/>
  <c r="I193" l="1"/>
  <c r="J193" s="1"/>
  <c r="G194" s="1"/>
  <c r="H194" l="1"/>
  <c r="I194" s="1"/>
  <c r="J194" s="1"/>
  <c r="G195" l="1"/>
  <c r="I195" s="1"/>
  <c r="J195" s="1"/>
  <c r="H195"/>
  <c r="H196" l="1"/>
  <c r="G196"/>
  <c r="I196" l="1"/>
  <c r="J196" s="1"/>
  <c r="H197" l="1"/>
  <c r="G197"/>
  <c r="I197" l="1"/>
  <c r="J197" s="1"/>
  <c r="H198" l="1"/>
  <c r="G198"/>
  <c r="I198" l="1"/>
  <c r="J198" s="1"/>
  <c r="G199" l="1"/>
  <c r="I199" s="1"/>
  <c r="J199" s="1"/>
  <c r="H199"/>
  <c r="G200" l="1"/>
  <c r="I200" s="1"/>
  <c r="J200" s="1"/>
  <c r="H200"/>
  <c r="H201" l="1"/>
  <c r="G201"/>
  <c r="I201" l="1"/>
  <c r="J201" s="1"/>
  <c r="H202" l="1"/>
  <c r="G202"/>
  <c r="I202" l="1"/>
  <c r="J202" s="1"/>
  <c r="G203" l="1"/>
  <c r="I203" s="1"/>
  <c r="J203" s="1"/>
  <c r="H203"/>
  <c r="H204" l="1"/>
  <c r="G204"/>
  <c r="I204" l="1"/>
  <c r="J204" s="1"/>
  <c r="G205" s="1"/>
  <c r="H205" l="1"/>
  <c r="I205" s="1"/>
  <c r="J205" s="1"/>
  <c r="H206" l="1"/>
  <c r="G206"/>
  <c r="I206" l="1"/>
  <c r="J206" s="1"/>
  <c r="G207" l="1"/>
  <c r="I207" s="1"/>
  <c r="J207" s="1"/>
  <c r="H207"/>
  <c r="H208" l="1"/>
  <c r="G208"/>
  <c r="I208" l="1"/>
  <c r="J208" s="1"/>
  <c r="H209" l="1"/>
  <c r="G209"/>
  <c r="I209" l="1"/>
  <c r="J209" s="1"/>
  <c r="H210" l="1"/>
  <c r="G210"/>
  <c r="I210" l="1"/>
  <c r="J210" s="1"/>
  <c r="H211" s="1"/>
  <c r="G211" l="1"/>
  <c r="I211" s="1"/>
  <c r="J211" s="1"/>
  <c r="G212" s="1"/>
  <c r="H212" l="1"/>
  <c r="I212" s="1"/>
  <c r="J212" s="1"/>
  <c r="G213" s="1"/>
  <c r="H213" l="1"/>
  <c r="I213" s="1"/>
  <c r="J213" s="1"/>
  <c r="H214" l="1"/>
  <c r="G214"/>
  <c r="I214" l="1"/>
  <c r="J214" s="1"/>
  <c r="H215" l="1"/>
  <c r="G215"/>
  <c r="I215" l="1"/>
  <c r="J215" s="1"/>
  <c r="G216" l="1"/>
  <c r="H216"/>
  <c r="I216" l="1"/>
  <c r="J216" s="1"/>
  <c r="G217" s="1"/>
  <c r="H217" l="1"/>
  <c r="I217" s="1"/>
  <c r="J217" s="1"/>
  <c r="G218" l="1"/>
  <c r="H218"/>
  <c r="I218" l="1"/>
  <c r="J218" s="1"/>
  <c r="H219" s="1"/>
  <c r="G219" l="1"/>
  <c r="I219" s="1"/>
  <c r="J219" s="1"/>
  <c r="G220" s="1"/>
  <c r="H220" l="1"/>
  <c r="I220" s="1"/>
  <c r="J220" s="1"/>
  <c r="G221" s="1"/>
  <c r="H221" l="1"/>
  <c r="I221" s="1"/>
  <c r="J221" s="1"/>
  <c r="G222" s="1"/>
  <c r="H222" l="1"/>
  <c r="I222" s="1"/>
  <c r="J222" s="1"/>
  <c r="H223" s="1"/>
  <c r="G223" l="1"/>
  <c r="I223" s="1"/>
  <c r="J223" s="1"/>
  <c r="G224" s="1"/>
  <c r="H224" l="1"/>
  <c r="I224" s="1"/>
  <c r="J224" s="1"/>
  <c r="H225" l="1"/>
  <c r="G225"/>
  <c r="I225" l="1"/>
  <c r="J225" s="1"/>
  <c r="G226" s="1"/>
  <c r="H226" l="1"/>
  <c r="I226" s="1"/>
  <c r="J226" s="1"/>
  <c r="H227" s="1"/>
  <c r="G227" l="1"/>
  <c r="I227" s="1"/>
  <c r="J227" s="1"/>
  <c r="G228" s="1"/>
  <c r="I228" l="1"/>
  <c r="J228" s="1"/>
  <c r="G229" s="1"/>
  <c r="H228"/>
  <c r="H229" l="1"/>
  <c r="I229" s="1"/>
  <c r="J229" s="1"/>
  <c r="H230" l="1"/>
  <c r="G230"/>
  <c r="I230" l="1"/>
  <c r="J230" s="1"/>
  <c r="H231" s="1"/>
  <c r="G231" l="1"/>
  <c r="I231" s="1"/>
  <c r="J231" s="1"/>
  <c r="G232" s="1"/>
  <c r="H232" l="1"/>
  <c r="I232" s="1"/>
  <c r="J232" s="1"/>
  <c r="H233" l="1"/>
  <c r="G233"/>
  <c r="I233" l="1"/>
  <c r="J233" s="1"/>
  <c r="G234" s="1"/>
  <c r="H234" l="1"/>
  <c r="I234" s="1"/>
  <c r="J234" s="1"/>
  <c r="H235" s="1"/>
  <c r="G235" l="1"/>
  <c r="I235" s="1"/>
  <c r="J235" s="1"/>
  <c r="G236" s="1"/>
  <c r="H236" l="1"/>
  <c r="I236" s="1"/>
  <c r="J236" s="1"/>
  <c r="H237" l="1"/>
  <c r="G237"/>
  <c r="I237" l="1"/>
  <c r="J237" s="1"/>
  <c r="H238" l="1"/>
  <c r="G238"/>
  <c r="I238" l="1"/>
  <c r="J238" s="1"/>
  <c r="H239" s="1"/>
  <c r="G239" l="1"/>
  <c r="I239" s="1"/>
  <c r="J239" s="1"/>
  <c r="H240" s="1"/>
  <c r="G240" l="1"/>
  <c r="I240" s="1"/>
  <c r="J240" s="1"/>
  <c r="G241" s="1"/>
  <c r="I241" l="1"/>
  <c r="J241" s="1"/>
  <c r="H241"/>
  <c r="H242" l="1"/>
  <c r="G242"/>
  <c r="I242" l="1"/>
  <c r="J242" s="1"/>
  <c r="H243" s="1"/>
  <c r="G243" l="1"/>
  <c r="I243" s="1"/>
  <c r="J243" s="1"/>
  <c r="G244" s="1"/>
  <c r="H244" l="1"/>
  <c r="I244" s="1"/>
  <c r="J244" s="1"/>
  <c r="G245" s="1"/>
  <c r="H245" l="1"/>
  <c r="I245" s="1"/>
  <c r="J245" s="1"/>
  <c r="H246" l="1"/>
  <c r="G246"/>
  <c r="I246" l="1"/>
  <c r="J246" s="1"/>
  <c r="G247" l="1"/>
  <c r="I247" s="1"/>
  <c r="J247" s="1"/>
  <c r="H247"/>
  <c r="H248" l="1"/>
  <c r="G248"/>
  <c r="I248" l="1"/>
  <c r="J248" s="1"/>
  <c r="G249" s="1"/>
  <c r="G250" s="1"/>
  <c r="I249" l="1"/>
  <c r="H249"/>
  <c r="H250" s="1"/>
  <c r="J249" l="1"/>
  <c r="I250"/>
</calcChain>
</file>

<file path=xl/sharedStrings.xml><?xml version="1.0" encoding="utf-8"?>
<sst xmlns="http://schemas.openxmlformats.org/spreadsheetml/2006/main" count="25" uniqueCount="22">
  <si>
    <t>HIPOTECA</t>
  </si>
  <si>
    <t>Dinero Solicitado</t>
  </si>
  <si>
    <t>Interés inicial</t>
  </si>
  <si>
    <t>Anualidades</t>
  </si>
  <si>
    <t>Cuota inicial</t>
  </si>
  <si>
    <t>Mes/año</t>
  </si>
  <si>
    <t>Cuota</t>
  </si>
  <si>
    <t>Pago interés</t>
  </si>
  <si>
    <t>Pago capital</t>
  </si>
  <si>
    <t>Capital debemos</t>
  </si>
  <si>
    <t>Nº pagos</t>
  </si>
  <si>
    <t>Amortizaciones</t>
  </si>
  <si>
    <t>Interés</t>
  </si>
  <si>
    <t>Pago total</t>
  </si>
  <si>
    <t>Dinero solicitado</t>
  </si>
  <si>
    <t>t años</t>
  </si>
  <si>
    <t xml:space="preserve">Cuota </t>
  </si>
  <si>
    <t>Nº de pagos</t>
  </si>
  <si>
    <t>Fecha</t>
  </si>
  <si>
    <t>Couta</t>
  </si>
  <si>
    <t>Pago Capital</t>
  </si>
  <si>
    <t>Total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</si>
</sst>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50"/>
  <sheetViews>
    <sheetView workbookViewId="0">
      <selection activeCell="H10" sqref="H10"/>
    </sheetView>
  </sheetViews>
  <sheetFormatPr baseColWidth="10" defaultRowHeight="15"/>
  <cols>
    <col min="1" max="1" width="16.28515625" style="1" bestFit="1" customWidth="1"/>
    <col min="2" max="2" width="11.42578125" style="1"/>
    <col min="3" max="3" width="14.42578125" style="1" bestFit="1" customWidth="1"/>
    <col min="4" max="4" width="14.7109375" style="1" bestFit="1" customWidth="1"/>
    <col min="5" max="6" width="11.42578125" style="1"/>
    <col min="7" max="7" width="7" style="1" bestFit="1" customWidth="1"/>
    <col min="8" max="8" width="12" style="1" bestFit="1" customWidth="1"/>
    <col min="9" max="9" width="11.5703125" style="1" bestFit="1" customWidth="1"/>
    <col min="10" max="10" width="15.85546875" style="1" bestFit="1" customWidth="1"/>
    <col min="11" max="16384" width="11.42578125" style="1"/>
  </cols>
  <sheetData>
    <row r="1" spans="1:10">
      <c r="A1" s="1" t="s">
        <v>0</v>
      </c>
    </row>
    <row r="3" spans="1:10" ht="15.75" thickBot="1"/>
    <row r="4" spans="1:10">
      <c r="A4" s="2" t="s">
        <v>1</v>
      </c>
      <c r="B4" s="3">
        <v>150000</v>
      </c>
    </row>
    <row r="5" spans="1:10">
      <c r="A5" s="4" t="s">
        <v>2</v>
      </c>
      <c r="B5" s="5">
        <v>5</v>
      </c>
    </row>
    <row r="6" spans="1:10" ht="15.75" thickBot="1">
      <c r="A6" s="6" t="s">
        <v>3</v>
      </c>
      <c r="B6" s="7">
        <v>20</v>
      </c>
    </row>
    <row r="8" spans="1:10" ht="15.75" thickBot="1">
      <c r="A8" s="1" t="s">
        <v>4</v>
      </c>
      <c r="B8" s="1">
        <f>B4*(B5/1200)/(1-(1+B5/1200)^-(20*12))</f>
        <v>989.93360882498405</v>
      </c>
      <c r="F8" s="8"/>
      <c r="G8" s="8"/>
      <c r="H8" s="8"/>
      <c r="I8" s="8"/>
      <c r="J8" s="8"/>
    </row>
    <row r="9" spans="1:10">
      <c r="C9" s="12" t="s">
        <v>12</v>
      </c>
      <c r="D9" s="13" t="s">
        <v>11</v>
      </c>
      <c r="E9" s="13" t="s">
        <v>10</v>
      </c>
      <c r="F9" s="21" t="s">
        <v>5</v>
      </c>
      <c r="G9" s="21" t="s">
        <v>6</v>
      </c>
      <c r="H9" s="21" t="s">
        <v>7</v>
      </c>
      <c r="I9" s="21" t="s">
        <v>8</v>
      </c>
      <c r="J9" s="22" t="s">
        <v>9</v>
      </c>
    </row>
    <row r="10" spans="1:10">
      <c r="C10" s="14">
        <v>5</v>
      </c>
      <c r="D10" s="9"/>
      <c r="E10" s="9">
        <v>1</v>
      </c>
      <c r="F10" s="10">
        <v>42736</v>
      </c>
      <c r="G10" s="9">
        <f>B8</f>
        <v>989.93360882498405</v>
      </c>
      <c r="H10" s="11">
        <f>B4*B5/1200</f>
        <v>625</v>
      </c>
      <c r="I10" s="11">
        <f>G10-H10</f>
        <v>364.93360882498405</v>
      </c>
      <c r="J10" s="15">
        <f>B4-I10</f>
        <v>149635.066391175</v>
      </c>
    </row>
    <row r="11" spans="1:10">
      <c r="C11" s="14">
        <v>5</v>
      </c>
      <c r="D11" s="9"/>
      <c r="E11" s="9">
        <v>2</v>
      </c>
      <c r="F11" s="10">
        <v>42767</v>
      </c>
      <c r="G11" s="9">
        <f>J10*(C11/1200)/(1-(1+C11/1200)^-(B$6*12-E10))</f>
        <v>989.93360882498382</v>
      </c>
      <c r="H11" s="11">
        <f>J10*C10/1200</f>
        <v>623.47944329656252</v>
      </c>
      <c r="I11" s="11">
        <f>G11-H11</f>
        <v>366.4541655284213</v>
      </c>
      <c r="J11" s="15">
        <f>J10-I11-D11</f>
        <v>149268.61222564659</v>
      </c>
    </row>
    <row r="12" spans="1:10">
      <c r="C12" s="14">
        <v>5</v>
      </c>
      <c r="D12" s="9"/>
      <c r="E12" s="9">
        <v>3</v>
      </c>
      <c r="F12" s="10">
        <v>42795</v>
      </c>
      <c r="G12" s="9">
        <f t="shared" ref="G12:G75" si="0">J11*(B$5/1200)/(1-(1+B$5/1200)^-(B$6*12-E11))</f>
        <v>989.93360882498393</v>
      </c>
      <c r="H12" s="11">
        <f t="shared" ref="H12:H75" si="1">J11*C11/1200</f>
        <v>621.9525509401941</v>
      </c>
      <c r="I12" s="11">
        <f t="shared" ref="I12:I75" si="2">G12-H12</f>
        <v>367.98105788478983</v>
      </c>
      <c r="J12" s="15">
        <f t="shared" ref="J12:J75" si="3">J11-I12-D12</f>
        <v>148900.63116776181</v>
      </c>
    </row>
    <row r="13" spans="1:10">
      <c r="C13" s="14">
        <v>5</v>
      </c>
      <c r="D13" s="9"/>
      <c r="E13" s="9">
        <v>4</v>
      </c>
      <c r="F13" s="10">
        <v>42826</v>
      </c>
      <c r="G13" s="9">
        <f t="shared" si="0"/>
        <v>989.93360882498393</v>
      </c>
      <c r="H13" s="11">
        <f t="shared" si="1"/>
        <v>620.41929653234081</v>
      </c>
      <c r="I13" s="11">
        <f t="shared" si="2"/>
        <v>369.51431229264313</v>
      </c>
      <c r="J13" s="15">
        <f t="shared" si="3"/>
        <v>148531.11685546915</v>
      </c>
    </row>
    <row r="14" spans="1:10">
      <c r="C14" s="14">
        <v>5</v>
      </c>
      <c r="D14" s="9"/>
      <c r="E14" s="9">
        <v>5</v>
      </c>
      <c r="F14" s="10">
        <v>42856</v>
      </c>
      <c r="G14" s="9">
        <f t="shared" si="0"/>
        <v>989.93360882498371</v>
      </c>
      <c r="H14" s="11">
        <f t="shared" si="1"/>
        <v>618.87965356445488</v>
      </c>
      <c r="I14" s="11">
        <f t="shared" si="2"/>
        <v>371.05395526052882</v>
      </c>
      <c r="J14" s="15">
        <f t="shared" si="3"/>
        <v>148160.06290020864</v>
      </c>
    </row>
    <row r="15" spans="1:10">
      <c r="C15" s="14">
        <v>5</v>
      </c>
      <c r="D15" s="9"/>
      <c r="E15" s="9">
        <v>6</v>
      </c>
      <c r="F15" s="10">
        <v>42887</v>
      </c>
      <c r="G15" s="9">
        <f t="shared" si="0"/>
        <v>989.93360882498416</v>
      </c>
      <c r="H15" s="11">
        <f t="shared" si="1"/>
        <v>617.333595417536</v>
      </c>
      <c r="I15" s="11">
        <f t="shared" si="2"/>
        <v>372.60001340744816</v>
      </c>
      <c r="J15" s="15">
        <f t="shared" si="3"/>
        <v>147787.46288680119</v>
      </c>
    </row>
    <row r="16" spans="1:10">
      <c r="C16" s="14">
        <v>5</v>
      </c>
      <c r="D16" s="9"/>
      <c r="E16" s="9">
        <v>7</v>
      </c>
      <c r="F16" s="10">
        <v>42917</v>
      </c>
      <c r="G16" s="9">
        <f t="shared" si="0"/>
        <v>989.93360882498382</v>
      </c>
      <c r="H16" s="11">
        <f t="shared" si="1"/>
        <v>615.78109536167165</v>
      </c>
      <c r="I16" s="11">
        <f t="shared" si="2"/>
        <v>374.15251346331218</v>
      </c>
      <c r="J16" s="15">
        <f t="shared" si="3"/>
        <v>147413.31037333788</v>
      </c>
    </row>
    <row r="17" spans="3:10">
      <c r="C17" s="14">
        <v>5</v>
      </c>
      <c r="D17" s="9"/>
      <c r="E17" s="9">
        <v>8</v>
      </c>
      <c r="F17" s="10">
        <v>42948</v>
      </c>
      <c r="G17" s="9">
        <f t="shared" si="0"/>
        <v>989.93360882498416</v>
      </c>
      <c r="H17" s="11">
        <f t="shared" si="1"/>
        <v>614.2221265555745</v>
      </c>
      <c r="I17" s="11">
        <f t="shared" si="2"/>
        <v>375.71148226940966</v>
      </c>
      <c r="J17" s="15">
        <f t="shared" si="3"/>
        <v>147037.59889106848</v>
      </c>
    </row>
    <row r="18" spans="3:10">
      <c r="C18" s="14">
        <v>5</v>
      </c>
      <c r="D18" s="9"/>
      <c r="E18" s="9">
        <v>9</v>
      </c>
      <c r="F18" s="10">
        <v>42979</v>
      </c>
      <c r="G18" s="9">
        <f t="shared" si="0"/>
        <v>989.93360882498416</v>
      </c>
      <c r="H18" s="11">
        <f t="shared" si="1"/>
        <v>612.65666204611864</v>
      </c>
      <c r="I18" s="11">
        <f t="shared" si="2"/>
        <v>377.27694677886552</v>
      </c>
      <c r="J18" s="15">
        <f t="shared" si="3"/>
        <v>146660.32194428961</v>
      </c>
    </row>
    <row r="19" spans="3:10">
      <c r="C19" s="14">
        <v>5</v>
      </c>
      <c r="D19" s="9"/>
      <c r="E19" s="9">
        <v>10</v>
      </c>
      <c r="F19" s="10">
        <v>43009</v>
      </c>
      <c r="G19" s="9">
        <f t="shared" si="0"/>
        <v>989.93360882498405</v>
      </c>
      <c r="H19" s="11">
        <f t="shared" si="1"/>
        <v>611.08467476787337</v>
      </c>
      <c r="I19" s="11">
        <f t="shared" si="2"/>
        <v>378.84893405711068</v>
      </c>
      <c r="J19" s="15">
        <f t="shared" si="3"/>
        <v>146281.4730102325</v>
      </c>
    </row>
    <row r="20" spans="3:10">
      <c r="C20" s="14">
        <v>5</v>
      </c>
      <c r="D20" s="9"/>
      <c r="E20" s="9">
        <v>11</v>
      </c>
      <c r="F20" s="10">
        <v>43040</v>
      </c>
      <c r="G20" s="9">
        <f t="shared" si="0"/>
        <v>989.93360882498416</v>
      </c>
      <c r="H20" s="11">
        <f t="shared" si="1"/>
        <v>609.50613754263532</v>
      </c>
      <c r="I20" s="11">
        <f t="shared" si="2"/>
        <v>380.42747128234885</v>
      </c>
      <c r="J20" s="15">
        <f t="shared" si="3"/>
        <v>145901.04553895016</v>
      </c>
    </row>
    <row r="21" spans="3:10">
      <c r="C21" s="14">
        <v>5</v>
      </c>
      <c r="D21" s="9"/>
      <c r="E21" s="9">
        <v>12</v>
      </c>
      <c r="F21" s="10">
        <v>43070</v>
      </c>
      <c r="G21" s="9">
        <f t="shared" si="0"/>
        <v>989.93360882498428</v>
      </c>
      <c r="H21" s="11">
        <f t="shared" si="1"/>
        <v>607.92102307895902</v>
      </c>
      <c r="I21" s="11">
        <f t="shared" si="2"/>
        <v>382.01258574602525</v>
      </c>
      <c r="J21" s="15">
        <f t="shared" si="3"/>
        <v>145519.03295320412</v>
      </c>
    </row>
    <row r="22" spans="3:10">
      <c r="C22" s="14">
        <v>5</v>
      </c>
      <c r="D22" s="9"/>
      <c r="E22" s="9">
        <v>13</v>
      </c>
      <c r="F22" s="10">
        <v>43101</v>
      </c>
      <c r="G22" s="9">
        <f t="shared" si="0"/>
        <v>989.93360882498416</v>
      </c>
      <c r="H22" s="11">
        <f t="shared" si="1"/>
        <v>606.32930397168388</v>
      </c>
      <c r="I22" s="11">
        <f t="shared" si="2"/>
        <v>383.60430485330028</v>
      </c>
      <c r="J22" s="15">
        <f t="shared" si="3"/>
        <v>145135.42864835082</v>
      </c>
    </row>
    <row r="23" spans="3:10">
      <c r="C23" s="14">
        <v>5</v>
      </c>
      <c r="D23" s="9"/>
      <c r="E23" s="9">
        <v>14</v>
      </c>
      <c r="F23" s="10">
        <v>43132</v>
      </c>
      <c r="G23" s="9">
        <f t="shared" si="0"/>
        <v>989.93360882498405</v>
      </c>
      <c r="H23" s="11">
        <f t="shared" si="1"/>
        <v>604.73095270146166</v>
      </c>
      <c r="I23" s="11">
        <f t="shared" si="2"/>
        <v>385.20265612352239</v>
      </c>
      <c r="J23" s="15">
        <f t="shared" si="3"/>
        <v>144750.22599222729</v>
      </c>
    </row>
    <row r="24" spans="3:10">
      <c r="C24" s="14">
        <v>5</v>
      </c>
      <c r="D24" s="9"/>
      <c r="E24" s="9">
        <v>15</v>
      </c>
      <c r="F24" s="10">
        <v>43160</v>
      </c>
      <c r="G24" s="9">
        <f t="shared" si="0"/>
        <v>989.93360882498405</v>
      </c>
      <c r="H24" s="11">
        <f t="shared" si="1"/>
        <v>603.12594163428037</v>
      </c>
      <c r="I24" s="11">
        <f t="shared" si="2"/>
        <v>386.80766719070368</v>
      </c>
      <c r="J24" s="15">
        <f t="shared" si="3"/>
        <v>144363.41832503659</v>
      </c>
    </row>
    <row r="25" spans="3:10">
      <c r="C25" s="14">
        <v>5</v>
      </c>
      <c r="D25" s="9"/>
      <c r="E25" s="9">
        <v>16</v>
      </c>
      <c r="F25" s="10">
        <v>43191</v>
      </c>
      <c r="G25" s="9">
        <f t="shared" si="0"/>
        <v>989.93360882498405</v>
      </c>
      <c r="H25" s="11">
        <f t="shared" si="1"/>
        <v>601.51424302098576</v>
      </c>
      <c r="I25" s="11">
        <f t="shared" si="2"/>
        <v>388.41936580399829</v>
      </c>
      <c r="J25" s="15">
        <f t="shared" si="3"/>
        <v>143974.99895923259</v>
      </c>
    </row>
    <row r="26" spans="3:10">
      <c r="C26" s="14">
        <v>5</v>
      </c>
      <c r="D26" s="9"/>
      <c r="E26" s="9">
        <v>17</v>
      </c>
      <c r="F26" s="10">
        <v>43221</v>
      </c>
      <c r="G26" s="9">
        <f t="shared" si="0"/>
        <v>989.93360882498416</v>
      </c>
      <c r="H26" s="11">
        <f t="shared" si="1"/>
        <v>599.89582899680249</v>
      </c>
      <c r="I26" s="11">
        <f t="shared" si="2"/>
        <v>390.03777982818167</v>
      </c>
      <c r="J26" s="15">
        <f t="shared" si="3"/>
        <v>143584.9611794044</v>
      </c>
    </row>
    <row r="27" spans="3:10">
      <c r="C27" s="14">
        <v>5</v>
      </c>
      <c r="D27" s="9"/>
      <c r="E27" s="9">
        <v>18</v>
      </c>
      <c r="F27" s="10">
        <v>43252</v>
      </c>
      <c r="G27" s="9">
        <f t="shared" si="0"/>
        <v>989.93360882498371</v>
      </c>
      <c r="H27" s="11">
        <f t="shared" si="1"/>
        <v>598.27067158085163</v>
      </c>
      <c r="I27" s="11">
        <f t="shared" si="2"/>
        <v>391.66293724413208</v>
      </c>
      <c r="J27" s="15">
        <f t="shared" si="3"/>
        <v>143193.29824216026</v>
      </c>
    </row>
    <row r="28" spans="3:10">
      <c r="C28" s="14">
        <v>5</v>
      </c>
      <c r="D28" s="9"/>
      <c r="E28" s="9">
        <v>19</v>
      </c>
      <c r="F28" s="10">
        <v>43282</v>
      </c>
      <c r="G28" s="9">
        <f t="shared" si="0"/>
        <v>989.93360882498428</v>
      </c>
      <c r="H28" s="11">
        <f t="shared" si="1"/>
        <v>596.6387426756678</v>
      </c>
      <c r="I28" s="11">
        <f t="shared" si="2"/>
        <v>393.29486614931648</v>
      </c>
      <c r="J28" s="15">
        <f t="shared" si="3"/>
        <v>142800.00337601095</v>
      </c>
    </row>
    <row r="29" spans="3:10">
      <c r="C29" s="14">
        <v>5</v>
      </c>
      <c r="D29" s="9"/>
      <c r="E29" s="9">
        <v>20</v>
      </c>
      <c r="F29" s="10">
        <v>43313</v>
      </c>
      <c r="G29" s="9">
        <f t="shared" si="0"/>
        <v>989.93360882498416</v>
      </c>
      <c r="H29" s="11">
        <f t="shared" si="1"/>
        <v>595.00001406671231</v>
      </c>
      <c r="I29" s="11">
        <f t="shared" si="2"/>
        <v>394.93359475827185</v>
      </c>
      <c r="J29" s="15">
        <f t="shared" si="3"/>
        <v>142405.06978125268</v>
      </c>
    </row>
    <row r="30" spans="3:10">
      <c r="C30" s="14">
        <v>5</v>
      </c>
      <c r="D30" s="9"/>
      <c r="E30" s="9">
        <v>21</v>
      </c>
      <c r="F30" s="10">
        <v>43344</v>
      </c>
      <c r="G30" s="9">
        <f t="shared" si="0"/>
        <v>989.93360882498439</v>
      </c>
      <c r="H30" s="11">
        <f t="shared" si="1"/>
        <v>593.35445742188608</v>
      </c>
      <c r="I30" s="11">
        <f t="shared" si="2"/>
        <v>396.57915140309831</v>
      </c>
      <c r="J30" s="15">
        <f t="shared" si="3"/>
        <v>142008.49062984958</v>
      </c>
    </row>
    <row r="31" spans="3:10">
      <c r="C31" s="14">
        <v>5</v>
      </c>
      <c r="D31" s="9"/>
      <c r="E31" s="9">
        <v>22</v>
      </c>
      <c r="F31" s="10">
        <v>43374</v>
      </c>
      <c r="G31" s="9">
        <f t="shared" si="0"/>
        <v>989.93360882498416</v>
      </c>
      <c r="H31" s="11">
        <f t="shared" si="1"/>
        <v>591.7020442910399</v>
      </c>
      <c r="I31" s="11">
        <f t="shared" si="2"/>
        <v>398.23156453394427</v>
      </c>
      <c r="J31" s="15">
        <f t="shared" si="3"/>
        <v>141610.25906531562</v>
      </c>
    </row>
    <row r="32" spans="3:10">
      <c r="C32" s="14">
        <v>5</v>
      </c>
      <c r="D32" s="9"/>
      <c r="E32" s="9">
        <v>23</v>
      </c>
      <c r="F32" s="10">
        <v>43405</v>
      </c>
      <c r="G32" s="9">
        <f t="shared" si="0"/>
        <v>989.93360882498382</v>
      </c>
      <c r="H32" s="11">
        <f t="shared" si="1"/>
        <v>590.04274610548168</v>
      </c>
      <c r="I32" s="11">
        <f t="shared" si="2"/>
        <v>399.89086271950214</v>
      </c>
      <c r="J32" s="15">
        <f t="shared" si="3"/>
        <v>141210.36820259612</v>
      </c>
    </row>
    <row r="33" spans="3:10">
      <c r="C33" s="14">
        <v>5</v>
      </c>
      <c r="D33" s="9"/>
      <c r="E33" s="9">
        <v>24</v>
      </c>
      <c r="F33" s="10">
        <v>43435</v>
      </c>
      <c r="G33" s="9">
        <f t="shared" si="0"/>
        <v>989.93360882498393</v>
      </c>
      <c r="H33" s="11">
        <f t="shared" si="1"/>
        <v>588.37653417748379</v>
      </c>
      <c r="I33" s="11">
        <f t="shared" si="2"/>
        <v>401.55707464750014</v>
      </c>
      <c r="J33" s="15">
        <f t="shared" si="3"/>
        <v>140808.8111279486</v>
      </c>
    </row>
    <row r="34" spans="3:10">
      <c r="C34" s="14">
        <v>5</v>
      </c>
      <c r="D34" s="9"/>
      <c r="E34" s="9">
        <v>25</v>
      </c>
      <c r="F34" s="10">
        <v>43466</v>
      </c>
      <c r="G34" s="9">
        <f t="shared" si="0"/>
        <v>989.93360882498382</v>
      </c>
      <c r="H34" s="11">
        <f t="shared" si="1"/>
        <v>586.70337969978584</v>
      </c>
      <c r="I34" s="11">
        <f t="shared" si="2"/>
        <v>403.23022912519798</v>
      </c>
      <c r="J34" s="15">
        <f t="shared" si="3"/>
        <v>140405.58089882342</v>
      </c>
    </row>
    <row r="35" spans="3:10">
      <c r="C35" s="14">
        <v>5</v>
      </c>
      <c r="D35" s="9"/>
      <c r="E35" s="9">
        <v>26</v>
      </c>
      <c r="F35" s="10">
        <v>43497</v>
      </c>
      <c r="G35" s="9">
        <f t="shared" si="0"/>
        <v>989.93360882498382</v>
      </c>
      <c r="H35" s="11">
        <f t="shared" si="1"/>
        <v>585.02325374509758</v>
      </c>
      <c r="I35" s="11">
        <f t="shared" si="2"/>
        <v>404.91035507988624</v>
      </c>
      <c r="J35" s="15">
        <f t="shared" si="3"/>
        <v>140000.67054374353</v>
      </c>
    </row>
    <row r="36" spans="3:10">
      <c r="C36" s="14">
        <v>5</v>
      </c>
      <c r="D36" s="9"/>
      <c r="E36" s="9">
        <v>27</v>
      </c>
      <c r="F36" s="10">
        <v>43525</v>
      </c>
      <c r="G36" s="9">
        <f t="shared" si="0"/>
        <v>989.93360882498405</v>
      </c>
      <c r="H36" s="11">
        <f t="shared" si="1"/>
        <v>583.33612726559807</v>
      </c>
      <c r="I36" s="11">
        <f t="shared" si="2"/>
        <v>406.59748155938598</v>
      </c>
      <c r="J36" s="15">
        <f t="shared" si="3"/>
        <v>139594.07306218415</v>
      </c>
    </row>
    <row r="37" spans="3:10">
      <c r="C37" s="14">
        <v>5</v>
      </c>
      <c r="D37" s="9"/>
      <c r="E37" s="9">
        <v>28</v>
      </c>
      <c r="F37" s="10">
        <v>43556</v>
      </c>
      <c r="G37" s="9">
        <f t="shared" si="0"/>
        <v>989.93360882498405</v>
      </c>
      <c r="H37" s="11">
        <f t="shared" si="1"/>
        <v>581.64197109243401</v>
      </c>
      <c r="I37" s="11">
        <f t="shared" si="2"/>
        <v>408.29163773255004</v>
      </c>
      <c r="J37" s="15">
        <f t="shared" si="3"/>
        <v>139185.78142445159</v>
      </c>
    </row>
    <row r="38" spans="3:10">
      <c r="C38" s="14">
        <v>5</v>
      </c>
      <c r="D38" s="9"/>
      <c r="E38" s="9">
        <v>29</v>
      </c>
      <c r="F38" s="10">
        <v>43586</v>
      </c>
      <c r="G38" s="9">
        <f t="shared" si="0"/>
        <v>989.93360882498382</v>
      </c>
      <c r="H38" s="11">
        <f t="shared" si="1"/>
        <v>579.94075593521495</v>
      </c>
      <c r="I38" s="11">
        <f t="shared" si="2"/>
        <v>409.99285288976887</v>
      </c>
      <c r="J38" s="15">
        <f t="shared" si="3"/>
        <v>138775.78857156183</v>
      </c>
    </row>
    <row r="39" spans="3:10">
      <c r="C39" s="14">
        <v>5</v>
      </c>
      <c r="D39" s="9"/>
      <c r="E39" s="9">
        <v>30</v>
      </c>
      <c r="F39" s="10">
        <v>43617</v>
      </c>
      <c r="G39" s="9">
        <f t="shared" si="0"/>
        <v>989.93360882498416</v>
      </c>
      <c r="H39" s="11">
        <f t="shared" si="1"/>
        <v>578.23245238150764</v>
      </c>
      <c r="I39" s="11">
        <f t="shared" si="2"/>
        <v>411.70115644347652</v>
      </c>
      <c r="J39" s="15">
        <f t="shared" si="3"/>
        <v>138364.08741511835</v>
      </c>
    </row>
    <row r="40" spans="3:10">
      <c r="C40" s="14">
        <v>5</v>
      </c>
      <c r="D40" s="9"/>
      <c r="E40" s="9">
        <v>31</v>
      </c>
      <c r="F40" s="10">
        <v>43647</v>
      </c>
      <c r="G40" s="9">
        <f t="shared" si="0"/>
        <v>989.93360882498428</v>
      </c>
      <c r="H40" s="11">
        <f t="shared" si="1"/>
        <v>576.51703089632645</v>
      </c>
      <c r="I40" s="11">
        <f t="shared" si="2"/>
        <v>413.41657792865783</v>
      </c>
      <c r="J40" s="15">
        <f t="shared" si="3"/>
        <v>137950.67083718968</v>
      </c>
    </row>
    <row r="41" spans="3:10">
      <c r="C41" s="14">
        <v>5</v>
      </c>
      <c r="D41" s="9"/>
      <c r="E41" s="9">
        <v>32</v>
      </c>
      <c r="F41" s="10">
        <v>43678</v>
      </c>
      <c r="G41" s="9">
        <f t="shared" si="0"/>
        <v>989.93360882498416</v>
      </c>
      <c r="H41" s="11">
        <f t="shared" si="1"/>
        <v>574.7944618216236</v>
      </c>
      <c r="I41" s="11">
        <f t="shared" si="2"/>
        <v>415.13914700336056</v>
      </c>
      <c r="J41" s="15">
        <f t="shared" si="3"/>
        <v>137535.53169018633</v>
      </c>
    </row>
    <row r="42" spans="3:10">
      <c r="C42" s="14">
        <v>5</v>
      </c>
      <c r="D42" s="9"/>
      <c r="E42" s="9">
        <v>33</v>
      </c>
      <c r="F42" s="10">
        <v>43709</v>
      </c>
      <c r="G42" s="9">
        <f t="shared" si="0"/>
        <v>989.93360882498393</v>
      </c>
      <c r="H42" s="11">
        <f t="shared" si="1"/>
        <v>573.06471537577636</v>
      </c>
      <c r="I42" s="11">
        <f t="shared" si="2"/>
        <v>416.86889344920758</v>
      </c>
      <c r="J42" s="15">
        <f t="shared" si="3"/>
        <v>137118.66279673713</v>
      </c>
    </row>
    <row r="43" spans="3:10">
      <c r="C43" s="14">
        <v>5</v>
      </c>
      <c r="D43" s="9"/>
      <c r="E43" s="9">
        <v>34</v>
      </c>
      <c r="F43" s="10">
        <v>43739</v>
      </c>
      <c r="G43" s="9">
        <f t="shared" si="0"/>
        <v>989.93360882498393</v>
      </c>
      <c r="H43" s="11">
        <f t="shared" si="1"/>
        <v>571.32776165307143</v>
      </c>
      <c r="I43" s="11">
        <f t="shared" si="2"/>
        <v>418.6058471719125</v>
      </c>
      <c r="J43" s="15">
        <f t="shared" si="3"/>
        <v>136700.05694956522</v>
      </c>
    </row>
    <row r="44" spans="3:10">
      <c r="C44" s="14">
        <v>5</v>
      </c>
      <c r="D44" s="9"/>
      <c r="E44" s="9">
        <v>35</v>
      </c>
      <c r="F44" s="10">
        <v>43770</v>
      </c>
      <c r="G44" s="9">
        <f t="shared" si="0"/>
        <v>989.93360882498405</v>
      </c>
      <c r="H44" s="11">
        <f t="shared" si="1"/>
        <v>569.58357062318839</v>
      </c>
      <c r="I44" s="11">
        <f t="shared" si="2"/>
        <v>420.35003820179566</v>
      </c>
      <c r="J44" s="15">
        <f t="shared" si="3"/>
        <v>136279.70691136341</v>
      </c>
    </row>
    <row r="45" spans="3:10">
      <c r="C45" s="14">
        <v>5</v>
      </c>
      <c r="D45" s="9"/>
      <c r="E45" s="9">
        <v>36</v>
      </c>
      <c r="F45" s="10">
        <v>43800</v>
      </c>
      <c r="G45" s="9">
        <f t="shared" si="0"/>
        <v>989.93360882498405</v>
      </c>
      <c r="H45" s="11">
        <f t="shared" si="1"/>
        <v>567.83211213068091</v>
      </c>
      <c r="I45" s="11">
        <f t="shared" si="2"/>
        <v>422.10149669430314</v>
      </c>
      <c r="J45" s="15">
        <f t="shared" si="3"/>
        <v>135857.60541466912</v>
      </c>
    </row>
    <row r="46" spans="3:10">
      <c r="C46" s="14">
        <v>5</v>
      </c>
      <c r="D46" s="9"/>
      <c r="E46" s="9">
        <v>37</v>
      </c>
      <c r="F46" s="10">
        <v>43831</v>
      </c>
      <c r="G46" s="9">
        <f t="shared" si="0"/>
        <v>989.93360882498416</v>
      </c>
      <c r="H46" s="11">
        <f t="shared" si="1"/>
        <v>566.07335589445472</v>
      </c>
      <c r="I46" s="11">
        <f t="shared" si="2"/>
        <v>423.86025293052944</v>
      </c>
      <c r="J46" s="15">
        <f t="shared" si="3"/>
        <v>135433.7451617386</v>
      </c>
    </row>
    <row r="47" spans="3:10">
      <c r="C47" s="14">
        <v>5</v>
      </c>
      <c r="D47" s="9"/>
      <c r="E47" s="9">
        <v>38</v>
      </c>
      <c r="F47" s="10">
        <v>43862</v>
      </c>
      <c r="G47" s="9">
        <f t="shared" si="0"/>
        <v>989.9336088249845</v>
      </c>
      <c r="H47" s="11">
        <f t="shared" si="1"/>
        <v>564.3072715072442</v>
      </c>
      <c r="I47" s="11">
        <f t="shared" si="2"/>
        <v>425.62633731774031</v>
      </c>
      <c r="J47" s="15">
        <f t="shared" si="3"/>
        <v>135008.11882442085</v>
      </c>
    </row>
    <row r="48" spans="3:10">
      <c r="C48" s="14">
        <v>5</v>
      </c>
      <c r="D48" s="9"/>
      <c r="E48" s="9">
        <v>39</v>
      </c>
      <c r="F48" s="10">
        <v>43891</v>
      </c>
      <c r="G48" s="9">
        <f t="shared" si="0"/>
        <v>989.93360882498405</v>
      </c>
      <c r="H48" s="11">
        <f t="shared" si="1"/>
        <v>562.53382843508689</v>
      </c>
      <c r="I48" s="11">
        <f t="shared" si="2"/>
        <v>427.39978038989716</v>
      </c>
      <c r="J48" s="15">
        <f t="shared" si="3"/>
        <v>134580.71904403094</v>
      </c>
    </row>
    <row r="49" spans="3:10">
      <c r="C49" s="14">
        <v>5</v>
      </c>
      <c r="D49" s="9"/>
      <c r="E49" s="9">
        <v>40</v>
      </c>
      <c r="F49" s="10">
        <v>43922</v>
      </c>
      <c r="G49" s="9">
        <f t="shared" si="0"/>
        <v>989.93360882498405</v>
      </c>
      <c r="H49" s="11">
        <f t="shared" si="1"/>
        <v>560.75299601679546</v>
      </c>
      <c r="I49" s="11">
        <f t="shared" si="2"/>
        <v>429.18061280818858</v>
      </c>
      <c r="J49" s="15">
        <f t="shared" si="3"/>
        <v>134151.53843122275</v>
      </c>
    </row>
    <row r="50" spans="3:10">
      <c r="C50" s="14">
        <v>5</v>
      </c>
      <c r="D50" s="9"/>
      <c r="E50" s="9">
        <v>41</v>
      </c>
      <c r="F50" s="10">
        <v>43952</v>
      </c>
      <c r="G50" s="9">
        <f t="shared" si="0"/>
        <v>989.93360882498416</v>
      </c>
      <c r="H50" s="11">
        <f t="shared" si="1"/>
        <v>558.96474346342814</v>
      </c>
      <c r="I50" s="11">
        <f t="shared" si="2"/>
        <v>430.96886536155603</v>
      </c>
      <c r="J50" s="15">
        <f t="shared" si="3"/>
        <v>133720.56956586119</v>
      </c>
    </row>
    <row r="51" spans="3:10">
      <c r="C51" s="14">
        <v>5</v>
      </c>
      <c r="D51" s="9"/>
      <c r="E51" s="9">
        <v>42</v>
      </c>
      <c r="F51" s="10">
        <v>43983</v>
      </c>
      <c r="G51" s="9">
        <f t="shared" si="0"/>
        <v>989.93360882498405</v>
      </c>
      <c r="H51" s="11">
        <f t="shared" si="1"/>
        <v>557.16903985775502</v>
      </c>
      <c r="I51" s="11">
        <f t="shared" si="2"/>
        <v>432.76456896722902</v>
      </c>
      <c r="J51" s="15">
        <f t="shared" si="3"/>
        <v>133287.80499689397</v>
      </c>
    </row>
    <row r="52" spans="3:10">
      <c r="C52" s="14">
        <v>5</v>
      </c>
      <c r="D52" s="9"/>
      <c r="E52" s="9">
        <v>43</v>
      </c>
      <c r="F52" s="10">
        <v>44013</v>
      </c>
      <c r="G52" s="9">
        <f t="shared" si="0"/>
        <v>989.93360882498416</v>
      </c>
      <c r="H52" s="11">
        <f t="shared" si="1"/>
        <v>555.36585415372485</v>
      </c>
      <c r="I52" s="11">
        <f t="shared" si="2"/>
        <v>434.56775467125931</v>
      </c>
      <c r="J52" s="15">
        <f t="shared" si="3"/>
        <v>132853.23724222271</v>
      </c>
    </row>
    <row r="53" spans="3:10">
      <c r="C53" s="14">
        <v>5</v>
      </c>
      <c r="D53" s="9"/>
      <c r="E53" s="9">
        <v>44</v>
      </c>
      <c r="F53" s="10">
        <v>44044</v>
      </c>
      <c r="G53" s="9">
        <f t="shared" si="0"/>
        <v>989.93360882498428</v>
      </c>
      <c r="H53" s="11">
        <f t="shared" si="1"/>
        <v>553.55515517592801</v>
      </c>
      <c r="I53" s="11">
        <f t="shared" si="2"/>
        <v>436.37845364905627</v>
      </c>
      <c r="J53" s="15">
        <f t="shared" si="3"/>
        <v>132416.85878857365</v>
      </c>
    </row>
    <row r="54" spans="3:10">
      <c r="C54" s="14">
        <v>5</v>
      </c>
      <c r="D54" s="9"/>
      <c r="E54" s="9">
        <v>45</v>
      </c>
      <c r="F54" s="10">
        <v>44075</v>
      </c>
      <c r="G54" s="9">
        <f t="shared" si="0"/>
        <v>989.93360882498405</v>
      </c>
      <c r="H54" s="11">
        <f t="shared" si="1"/>
        <v>551.73691161905685</v>
      </c>
      <c r="I54" s="11">
        <f t="shared" si="2"/>
        <v>438.19669720592719</v>
      </c>
      <c r="J54" s="15">
        <f t="shared" si="3"/>
        <v>131978.66209136773</v>
      </c>
    </row>
    <row r="55" spans="3:10">
      <c r="C55" s="14">
        <v>5</v>
      </c>
      <c r="D55" s="9"/>
      <c r="E55" s="9">
        <v>46</v>
      </c>
      <c r="F55" s="10">
        <v>44105</v>
      </c>
      <c r="G55" s="9">
        <f t="shared" si="0"/>
        <v>989.93360882498393</v>
      </c>
      <c r="H55" s="11">
        <f t="shared" si="1"/>
        <v>549.91109204736563</v>
      </c>
      <c r="I55" s="11">
        <f t="shared" si="2"/>
        <v>440.02251677761831</v>
      </c>
      <c r="J55" s="15">
        <f t="shared" si="3"/>
        <v>131538.63957459011</v>
      </c>
    </row>
    <row r="56" spans="3:10">
      <c r="C56" s="14">
        <v>5</v>
      </c>
      <c r="D56" s="9"/>
      <c r="E56" s="9">
        <v>47</v>
      </c>
      <c r="F56" s="10">
        <v>44136</v>
      </c>
      <c r="G56" s="9">
        <f t="shared" si="0"/>
        <v>989.93360882498416</v>
      </c>
      <c r="H56" s="11">
        <f t="shared" si="1"/>
        <v>548.07766489412552</v>
      </c>
      <c r="I56" s="11">
        <f t="shared" si="2"/>
        <v>441.85594393085864</v>
      </c>
      <c r="J56" s="15">
        <f t="shared" si="3"/>
        <v>131096.78363065925</v>
      </c>
    </row>
    <row r="57" spans="3:10">
      <c r="C57" s="14">
        <v>5</v>
      </c>
      <c r="D57" s="9"/>
      <c r="E57" s="9">
        <v>48</v>
      </c>
      <c r="F57" s="10">
        <v>44166</v>
      </c>
      <c r="G57" s="9">
        <f t="shared" si="0"/>
        <v>989.93360882498428</v>
      </c>
      <c r="H57" s="11">
        <f t="shared" si="1"/>
        <v>546.23659846108023</v>
      </c>
      <c r="I57" s="11">
        <f t="shared" si="2"/>
        <v>443.69701036390404</v>
      </c>
      <c r="J57" s="15">
        <f t="shared" si="3"/>
        <v>130653.08662029535</v>
      </c>
    </row>
    <row r="58" spans="3:10">
      <c r="C58" s="14">
        <v>5</v>
      </c>
      <c r="D58" s="9"/>
      <c r="E58" s="9">
        <v>49</v>
      </c>
      <c r="F58" s="10">
        <v>44197</v>
      </c>
      <c r="G58" s="9">
        <f t="shared" si="0"/>
        <v>989.93360882498428</v>
      </c>
      <c r="H58" s="11">
        <f t="shared" si="1"/>
        <v>544.38786091789734</v>
      </c>
      <c r="I58" s="11">
        <f t="shared" si="2"/>
        <v>445.54574790708693</v>
      </c>
      <c r="J58" s="15">
        <f t="shared" si="3"/>
        <v>130207.54087238826</v>
      </c>
    </row>
    <row r="59" spans="3:10">
      <c r="C59" s="14">
        <v>5</v>
      </c>
      <c r="D59" s="9"/>
      <c r="E59" s="9">
        <v>50</v>
      </c>
      <c r="F59" s="10">
        <v>44228</v>
      </c>
      <c r="G59" s="9">
        <f t="shared" si="0"/>
        <v>989.93360882498359</v>
      </c>
      <c r="H59" s="11">
        <f t="shared" si="1"/>
        <v>542.5314203016178</v>
      </c>
      <c r="I59" s="11">
        <f t="shared" si="2"/>
        <v>447.40218852336579</v>
      </c>
      <c r="J59" s="15">
        <f t="shared" si="3"/>
        <v>129760.13868386489</v>
      </c>
    </row>
    <row r="60" spans="3:10">
      <c r="C60" s="14">
        <v>5</v>
      </c>
      <c r="D60" s="9"/>
      <c r="E60" s="9">
        <v>51</v>
      </c>
      <c r="F60" s="10">
        <v>44256</v>
      </c>
      <c r="G60" s="9">
        <f t="shared" si="0"/>
        <v>989.93360882498428</v>
      </c>
      <c r="H60" s="11">
        <f t="shared" si="1"/>
        <v>540.66724451610378</v>
      </c>
      <c r="I60" s="11">
        <f t="shared" si="2"/>
        <v>449.2663643088805</v>
      </c>
      <c r="J60" s="15">
        <f t="shared" si="3"/>
        <v>129310.87231955602</v>
      </c>
    </row>
    <row r="61" spans="3:10">
      <c r="C61" s="14">
        <v>5</v>
      </c>
      <c r="D61" s="9"/>
      <c r="E61" s="9">
        <v>52</v>
      </c>
      <c r="F61" s="10">
        <v>44287</v>
      </c>
      <c r="G61" s="9">
        <f t="shared" si="0"/>
        <v>989.93360882498439</v>
      </c>
      <c r="H61" s="11">
        <f t="shared" si="1"/>
        <v>538.79530133148342</v>
      </c>
      <c r="I61" s="11">
        <f t="shared" si="2"/>
        <v>451.13830749350097</v>
      </c>
      <c r="J61" s="15">
        <f t="shared" si="3"/>
        <v>128859.73401206252</v>
      </c>
    </row>
    <row r="62" spans="3:10">
      <c r="C62" s="14">
        <v>5</v>
      </c>
      <c r="D62" s="9"/>
      <c r="E62" s="9">
        <v>53</v>
      </c>
      <c r="F62" s="10">
        <v>44317</v>
      </c>
      <c r="G62" s="9">
        <f t="shared" si="0"/>
        <v>989.9336088249845</v>
      </c>
      <c r="H62" s="11">
        <f t="shared" si="1"/>
        <v>536.91555838359386</v>
      </c>
      <c r="I62" s="11">
        <f t="shared" si="2"/>
        <v>453.01805044139064</v>
      </c>
      <c r="J62" s="15">
        <f t="shared" si="3"/>
        <v>128406.71596162113</v>
      </c>
    </row>
    <row r="63" spans="3:10">
      <c r="C63" s="14">
        <v>5</v>
      </c>
      <c r="D63" s="9"/>
      <c r="E63" s="9">
        <v>54</v>
      </c>
      <c r="F63" s="10">
        <v>44348</v>
      </c>
      <c r="G63" s="9">
        <f t="shared" si="0"/>
        <v>989.9336088249845</v>
      </c>
      <c r="H63" s="11">
        <f t="shared" si="1"/>
        <v>535.02798317342138</v>
      </c>
      <c r="I63" s="11">
        <f t="shared" si="2"/>
        <v>454.90562565156313</v>
      </c>
      <c r="J63" s="15">
        <f t="shared" si="3"/>
        <v>127951.81033596957</v>
      </c>
    </row>
    <row r="64" spans="3:10">
      <c r="C64" s="14">
        <v>5</v>
      </c>
      <c r="D64" s="9"/>
      <c r="E64" s="9">
        <v>55</v>
      </c>
      <c r="F64" s="10">
        <v>44378</v>
      </c>
      <c r="G64" s="9">
        <f t="shared" si="0"/>
        <v>989.93360882498416</v>
      </c>
      <c r="H64" s="11">
        <f t="shared" si="1"/>
        <v>533.13254306653994</v>
      </c>
      <c r="I64" s="11">
        <f t="shared" si="2"/>
        <v>456.80106575844422</v>
      </c>
      <c r="J64" s="15">
        <f t="shared" si="3"/>
        <v>127495.00927021113</v>
      </c>
    </row>
    <row r="65" spans="3:10">
      <c r="C65" s="14">
        <v>5</v>
      </c>
      <c r="D65" s="9"/>
      <c r="E65" s="9">
        <v>56</v>
      </c>
      <c r="F65" s="10">
        <v>44409</v>
      </c>
      <c r="G65" s="9">
        <f t="shared" si="0"/>
        <v>989.9336088249845</v>
      </c>
      <c r="H65" s="11">
        <f t="shared" si="1"/>
        <v>531.22920529254634</v>
      </c>
      <c r="I65" s="11">
        <f t="shared" si="2"/>
        <v>458.70440353243816</v>
      </c>
      <c r="J65" s="15">
        <f t="shared" si="3"/>
        <v>127036.30486667869</v>
      </c>
    </row>
    <row r="66" spans="3:10">
      <c r="C66" s="14">
        <v>5</v>
      </c>
      <c r="D66" s="9"/>
      <c r="E66" s="9">
        <v>57</v>
      </c>
      <c r="F66" s="10">
        <v>44440</v>
      </c>
      <c r="G66" s="9">
        <f t="shared" si="0"/>
        <v>989.93360882498462</v>
      </c>
      <c r="H66" s="11">
        <f t="shared" si="1"/>
        <v>529.31793694449448</v>
      </c>
      <c r="I66" s="11">
        <f t="shared" si="2"/>
        <v>460.61567188049014</v>
      </c>
      <c r="J66" s="15">
        <f t="shared" si="3"/>
        <v>126575.68919479821</v>
      </c>
    </row>
    <row r="67" spans="3:10">
      <c r="C67" s="14">
        <v>5</v>
      </c>
      <c r="D67" s="9"/>
      <c r="E67" s="9">
        <v>58</v>
      </c>
      <c r="F67" s="10">
        <v>44470</v>
      </c>
      <c r="G67" s="9">
        <f t="shared" si="0"/>
        <v>989.93360882498416</v>
      </c>
      <c r="H67" s="11">
        <f t="shared" si="1"/>
        <v>527.3987049783259</v>
      </c>
      <c r="I67" s="11">
        <f t="shared" si="2"/>
        <v>462.53490384665827</v>
      </c>
      <c r="J67" s="15">
        <f t="shared" si="3"/>
        <v>126113.15429095156</v>
      </c>
    </row>
    <row r="68" spans="3:10">
      <c r="C68" s="14">
        <v>5</v>
      </c>
      <c r="D68" s="9"/>
      <c r="E68" s="9">
        <v>59</v>
      </c>
      <c r="F68" s="10">
        <v>44501</v>
      </c>
      <c r="G68" s="9">
        <f t="shared" si="0"/>
        <v>989.9336088249845</v>
      </c>
      <c r="H68" s="11">
        <f t="shared" si="1"/>
        <v>525.47147621229817</v>
      </c>
      <c r="I68" s="11">
        <f t="shared" si="2"/>
        <v>464.46213261268633</v>
      </c>
      <c r="J68" s="15">
        <f t="shared" si="3"/>
        <v>125648.69215833888</v>
      </c>
    </row>
    <row r="69" spans="3:10">
      <c r="C69" s="14">
        <v>5</v>
      </c>
      <c r="D69" s="9"/>
      <c r="E69" s="9">
        <v>60</v>
      </c>
      <c r="F69" s="10">
        <v>44531</v>
      </c>
      <c r="G69" s="9">
        <f t="shared" si="0"/>
        <v>989.93360882498439</v>
      </c>
      <c r="H69" s="11">
        <f t="shared" si="1"/>
        <v>523.53621732641193</v>
      </c>
      <c r="I69" s="11">
        <f t="shared" si="2"/>
        <v>466.39739149857246</v>
      </c>
      <c r="J69" s="15">
        <f t="shared" si="3"/>
        <v>125182.29476684031</v>
      </c>
    </row>
    <row r="70" spans="3:10">
      <c r="C70" s="14">
        <v>5</v>
      </c>
      <c r="D70" s="9"/>
      <c r="E70" s="9">
        <v>61</v>
      </c>
      <c r="F70" s="10">
        <v>44562</v>
      </c>
      <c r="G70" s="9">
        <f t="shared" si="0"/>
        <v>989.93360882498439</v>
      </c>
      <c r="H70" s="11">
        <f t="shared" si="1"/>
        <v>521.59289486183468</v>
      </c>
      <c r="I70" s="11">
        <f t="shared" si="2"/>
        <v>468.34071396314971</v>
      </c>
      <c r="J70" s="15">
        <f t="shared" si="3"/>
        <v>124713.95405287716</v>
      </c>
    </row>
    <row r="71" spans="3:10">
      <c r="C71" s="14">
        <v>5</v>
      </c>
      <c r="D71" s="9"/>
      <c r="E71" s="9">
        <v>62</v>
      </c>
      <c r="F71" s="10">
        <v>44593</v>
      </c>
      <c r="G71" s="9">
        <f t="shared" si="0"/>
        <v>989.93360882498473</v>
      </c>
      <c r="H71" s="11">
        <f t="shared" si="1"/>
        <v>519.64147522032158</v>
      </c>
      <c r="I71" s="11">
        <f t="shared" si="2"/>
        <v>470.29213360466315</v>
      </c>
      <c r="J71" s="15">
        <f t="shared" si="3"/>
        <v>124243.6619192725</v>
      </c>
    </row>
    <row r="72" spans="3:10">
      <c r="C72" s="14">
        <v>5</v>
      </c>
      <c r="D72" s="9"/>
      <c r="E72" s="9">
        <v>63</v>
      </c>
      <c r="F72" s="10">
        <v>44621</v>
      </c>
      <c r="G72" s="9">
        <f t="shared" si="0"/>
        <v>989.93360882498484</v>
      </c>
      <c r="H72" s="11">
        <f t="shared" si="1"/>
        <v>517.68192466363541</v>
      </c>
      <c r="I72" s="11">
        <f t="shared" si="2"/>
        <v>472.25168416134943</v>
      </c>
      <c r="J72" s="15">
        <f t="shared" si="3"/>
        <v>123771.41023511115</v>
      </c>
    </row>
    <row r="73" spans="3:10">
      <c r="C73" s="14">
        <v>5</v>
      </c>
      <c r="D73" s="9"/>
      <c r="E73" s="9">
        <v>64</v>
      </c>
      <c r="F73" s="10">
        <v>44652</v>
      </c>
      <c r="G73" s="9">
        <f t="shared" si="0"/>
        <v>989.93360882498473</v>
      </c>
      <c r="H73" s="11">
        <f t="shared" si="1"/>
        <v>515.71420931296313</v>
      </c>
      <c r="I73" s="11">
        <f t="shared" si="2"/>
        <v>474.2193995120216</v>
      </c>
      <c r="J73" s="15">
        <f t="shared" si="3"/>
        <v>123297.19083559913</v>
      </c>
    </row>
    <row r="74" spans="3:10">
      <c r="C74" s="14">
        <v>5</v>
      </c>
      <c r="D74" s="9"/>
      <c r="E74" s="9">
        <v>65</v>
      </c>
      <c r="F74" s="10">
        <v>44682</v>
      </c>
      <c r="G74" s="9">
        <f t="shared" si="0"/>
        <v>989.93360882498484</v>
      </c>
      <c r="H74" s="11">
        <f t="shared" si="1"/>
        <v>513.73829514832971</v>
      </c>
      <c r="I74" s="11">
        <f t="shared" si="2"/>
        <v>476.19531367665513</v>
      </c>
      <c r="J74" s="15">
        <f t="shared" si="3"/>
        <v>122820.99552192248</v>
      </c>
    </row>
    <row r="75" spans="3:10">
      <c r="C75" s="14">
        <v>5</v>
      </c>
      <c r="D75" s="9"/>
      <c r="E75" s="9">
        <v>66</v>
      </c>
      <c r="F75" s="10">
        <v>44713</v>
      </c>
      <c r="G75" s="9">
        <f t="shared" si="0"/>
        <v>989.93360882498462</v>
      </c>
      <c r="H75" s="11">
        <f t="shared" si="1"/>
        <v>511.7541480080103</v>
      </c>
      <c r="I75" s="11">
        <f t="shared" si="2"/>
        <v>478.17946081697431</v>
      </c>
      <c r="J75" s="15">
        <f t="shared" si="3"/>
        <v>122342.81606110551</v>
      </c>
    </row>
    <row r="76" spans="3:10">
      <c r="C76" s="14">
        <v>5</v>
      </c>
      <c r="D76" s="9"/>
      <c r="E76" s="9">
        <v>67</v>
      </c>
      <c r="F76" s="10">
        <v>44743</v>
      </c>
      <c r="G76" s="9">
        <f t="shared" ref="G76:G139" si="4">J75*(B$5/1200)/(1-(1+B$5/1200)^-(B$6*12-E75))</f>
        <v>989.93360882498507</v>
      </c>
      <c r="H76" s="11">
        <f t="shared" ref="H76:H139" si="5">J75*C75/1200</f>
        <v>509.7617335879396</v>
      </c>
      <c r="I76" s="11">
        <f t="shared" ref="I76:I139" si="6">G76-H76</f>
        <v>480.17187523704547</v>
      </c>
      <c r="J76" s="15">
        <f t="shared" ref="J76:J139" si="7">J75-I76-D76</f>
        <v>121862.64418586846</v>
      </c>
    </row>
    <row r="77" spans="3:10">
      <c r="C77" s="14">
        <v>5</v>
      </c>
      <c r="D77" s="9"/>
      <c r="E77" s="9">
        <v>68</v>
      </c>
      <c r="F77" s="10">
        <v>44774</v>
      </c>
      <c r="G77" s="9">
        <f t="shared" si="4"/>
        <v>989.93360882498519</v>
      </c>
      <c r="H77" s="11">
        <f t="shared" si="5"/>
        <v>507.76101744111861</v>
      </c>
      <c r="I77" s="11">
        <f t="shared" si="6"/>
        <v>482.17259138386657</v>
      </c>
      <c r="J77" s="15">
        <f t="shared" si="7"/>
        <v>121380.4715944846</v>
      </c>
    </row>
    <row r="78" spans="3:10">
      <c r="C78" s="14">
        <v>5</v>
      </c>
      <c r="D78" s="9"/>
      <c r="E78" s="9">
        <v>69</v>
      </c>
      <c r="F78" s="10">
        <v>44805</v>
      </c>
      <c r="G78" s="9">
        <f t="shared" si="4"/>
        <v>989.93360882498484</v>
      </c>
      <c r="H78" s="11">
        <f t="shared" si="5"/>
        <v>505.75196497701916</v>
      </c>
      <c r="I78" s="11">
        <f t="shared" si="6"/>
        <v>484.18164384796569</v>
      </c>
      <c r="J78" s="15">
        <f t="shared" si="7"/>
        <v>120896.28995063662</v>
      </c>
    </row>
    <row r="79" spans="3:10">
      <c r="C79" s="14">
        <v>5</v>
      </c>
      <c r="D79" s="9"/>
      <c r="E79" s="9">
        <v>70</v>
      </c>
      <c r="F79" s="10">
        <v>44835</v>
      </c>
      <c r="G79" s="9">
        <f t="shared" si="4"/>
        <v>989.93360882498473</v>
      </c>
      <c r="H79" s="11">
        <f t="shared" si="5"/>
        <v>503.73454146098595</v>
      </c>
      <c r="I79" s="11">
        <f t="shared" si="6"/>
        <v>486.19906736399878</v>
      </c>
      <c r="J79" s="15">
        <f t="shared" si="7"/>
        <v>120410.09088327263</v>
      </c>
    </row>
    <row r="80" spans="3:10">
      <c r="C80" s="14">
        <v>5</v>
      </c>
      <c r="D80" s="9"/>
      <c r="E80" s="9">
        <v>71</v>
      </c>
      <c r="F80" s="10">
        <v>44866</v>
      </c>
      <c r="G80" s="9">
        <f t="shared" si="4"/>
        <v>989.93360882498462</v>
      </c>
      <c r="H80" s="11">
        <f t="shared" si="5"/>
        <v>501.70871201363593</v>
      </c>
      <c r="I80" s="11">
        <f t="shared" si="6"/>
        <v>488.22489681134869</v>
      </c>
      <c r="J80" s="15">
        <f t="shared" si="7"/>
        <v>119921.86598646129</v>
      </c>
    </row>
    <row r="81" spans="3:10">
      <c r="C81" s="14">
        <v>5</v>
      </c>
      <c r="D81" s="9"/>
      <c r="E81" s="9">
        <v>72</v>
      </c>
      <c r="F81" s="10">
        <v>44896</v>
      </c>
      <c r="G81" s="9">
        <f t="shared" si="4"/>
        <v>989.93360882498519</v>
      </c>
      <c r="H81" s="11">
        <f t="shared" si="5"/>
        <v>499.67444161025537</v>
      </c>
      <c r="I81" s="11">
        <f t="shared" si="6"/>
        <v>490.25916721472981</v>
      </c>
      <c r="J81" s="15">
        <f t="shared" si="7"/>
        <v>119431.60681924656</v>
      </c>
    </row>
    <row r="82" spans="3:10">
      <c r="C82" s="14">
        <v>5</v>
      </c>
      <c r="D82" s="9"/>
      <c r="E82" s="9">
        <v>73</v>
      </c>
      <c r="F82" s="10">
        <v>44927</v>
      </c>
      <c r="G82" s="9">
        <f t="shared" si="4"/>
        <v>989.93360882498507</v>
      </c>
      <c r="H82" s="11">
        <f t="shared" si="5"/>
        <v>497.63169508019405</v>
      </c>
      <c r="I82" s="11">
        <f t="shared" si="6"/>
        <v>492.30191374479102</v>
      </c>
      <c r="J82" s="15">
        <f t="shared" si="7"/>
        <v>118939.30490550178</v>
      </c>
    </row>
    <row r="83" spans="3:10">
      <c r="C83" s="14">
        <v>5</v>
      </c>
      <c r="D83" s="9"/>
      <c r="E83" s="9">
        <v>74</v>
      </c>
      <c r="F83" s="10">
        <v>44958</v>
      </c>
      <c r="G83" s="9">
        <f t="shared" si="4"/>
        <v>989.93360882498507</v>
      </c>
      <c r="H83" s="11">
        <f t="shared" si="5"/>
        <v>495.58043710625742</v>
      </c>
      <c r="I83" s="11">
        <f t="shared" si="6"/>
        <v>494.35317171872765</v>
      </c>
      <c r="J83" s="15">
        <f t="shared" si="7"/>
        <v>118444.95173378305</v>
      </c>
    </row>
    <row r="84" spans="3:10">
      <c r="C84" s="14">
        <v>5</v>
      </c>
      <c r="D84" s="9"/>
      <c r="E84" s="9">
        <v>75</v>
      </c>
      <c r="F84" s="10">
        <v>44986</v>
      </c>
      <c r="G84" s="9">
        <f t="shared" si="4"/>
        <v>989.93360882498519</v>
      </c>
      <c r="H84" s="11">
        <f t="shared" si="5"/>
        <v>493.52063222409606</v>
      </c>
      <c r="I84" s="11">
        <f t="shared" si="6"/>
        <v>496.41297660088912</v>
      </c>
      <c r="J84" s="15">
        <f t="shared" si="7"/>
        <v>117948.53875718216</v>
      </c>
    </row>
    <row r="85" spans="3:10">
      <c r="C85" s="14">
        <v>5</v>
      </c>
      <c r="D85" s="9"/>
      <c r="E85" s="9">
        <v>76</v>
      </c>
      <c r="F85" s="10">
        <v>45017</v>
      </c>
      <c r="G85" s="9">
        <f t="shared" si="4"/>
        <v>989.9336088249853</v>
      </c>
      <c r="H85" s="11">
        <f t="shared" si="5"/>
        <v>491.45224482159239</v>
      </c>
      <c r="I85" s="11">
        <f t="shared" si="6"/>
        <v>498.48136400339291</v>
      </c>
      <c r="J85" s="15">
        <f t="shared" si="7"/>
        <v>117450.05739317877</v>
      </c>
    </row>
    <row r="86" spans="3:10">
      <c r="C86" s="14">
        <v>5</v>
      </c>
      <c r="D86" s="9"/>
      <c r="E86" s="9">
        <v>77</v>
      </c>
      <c r="F86" s="10">
        <v>45047</v>
      </c>
      <c r="G86" s="9">
        <f t="shared" si="4"/>
        <v>989.93360882498519</v>
      </c>
      <c r="H86" s="11">
        <f t="shared" si="5"/>
        <v>489.37523913824486</v>
      </c>
      <c r="I86" s="11">
        <f t="shared" si="6"/>
        <v>500.55836968674032</v>
      </c>
      <c r="J86" s="15">
        <f t="shared" si="7"/>
        <v>116949.49902349203</v>
      </c>
    </row>
    <row r="87" spans="3:10">
      <c r="C87" s="14">
        <v>5</v>
      </c>
      <c r="D87" s="9"/>
      <c r="E87" s="9">
        <v>78</v>
      </c>
      <c r="F87" s="10">
        <v>45078</v>
      </c>
      <c r="G87" s="9">
        <f t="shared" si="4"/>
        <v>989.93360882498519</v>
      </c>
      <c r="H87" s="11">
        <f t="shared" si="5"/>
        <v>487.28957926455013</v>
      </c>
      <c r="I87" s="11">
        <f t="shared" si="6"/>
        <v>502.64402956043506</v>
      </c>
      <c r="J87" s="15">
        <f t="shared" si="7"/>
        <v>116446.85499393159</v>
      </c>
    </row>
    <row r="88" spans="3:10">
      <c r="C88" s="14">
        <v>5</v>
      </c>
      <c r="D88" s="9"/>
      <c r="E88" s="9">
        <v>79</v>
      </c>
      <c r="F88" s="10">
        <v>45108</v>
      </c>
      <c r="G88" s="9">
        <f t="shared" si="4"/>
        <v>989.93360882498519</v>
      </c>
      <c r="H88" s="11">
        <f t="shared" si="5"/>
        <v>485.19522914138156</v>
      </c>
      <c r="I88" s="11">
        <f t="shared" si="6"/>
        <v>504.73837968360363</v>
      </c>
      <c r="J88" s="15">
        <f t="shared" si="7"/>
        <v>115942.11661424798</v>
      </c>
    </row>
    <row r="89" spans="3:10">
      <c r="C89" s="14">
        <v>5</v>
      </c>
      <c r="D89" s="9"/>
      <c r="E89" s="9">
        <v>80</v>
      </c>
      <c r="F89" s="10">
        <v>45139</v>
      </c>
      <c r="G89" s="9">
        <f t="shared" si="4"/>
        <v>989.93360882498519</v>
      </c>
      <c r="H89" s="11">
        <f t="shared" si="5"/>
        <v>483.09215255936658</v>
      </c>
      <c r="I89" s="11">
        <f t="shared" si="6"/>
        <v>506.8414562656186</v>
      </c>
      <c r="J89" s="15">
        <f t="shared" si="7"/>
        <v>115435.27515798235</v>
      </c>
    </row>
    <row r="90" spans="3:10">
      <c r="C90" s="14">
        <v>5</v>
      </c>
      <c r="D90" s="9"/>
      <c r="E90" s="9">
        <v>81</v>
      </c>
      <c r="F90" s="10">
        <v>45170</v>
      </c>
      <c r="G90" s="9">
        <f t="shared" si="4"/>
        <v>989.93360882498484</v>
      </c>
      <c r="H90" s="11">
        <f t="shared" si="5"/>
        <v>480.98031315825978</v>
      </c>
      <c r="I90" s="11">
        <f t="shared" si="6"/>
        <v>508.95329566672507</v>
      </c>
      <c r="J90" s="15">
        <f t="shared" si="7"/>
        <v>114926.32186231563</v>
      </c>
    </row>
    <row r="91" spans="3:10">
      <c r="C91" s="14">
        <v>5</v>
      </c>
      <c r="D91" s="9"/>
      <c r="E91" s="9">
        <v>82</v>
      </c>
      <c r="F91" s="10">
        <v>45200</v>
      </c>
      <c r="G91" s="9">
        <f t="shared" si="4"/>
        <v>989.93360882498484</v>
      </c>
      <c r="H91" s="11">
        <f t="shared" si="5"/>
        <v>478.85967442631505</v>
      </c>
      <c r="I91" s="11">
        <f t="shared" si="6"/>
        <v>511.07393439866979</v>
      </c>
      <c r="J91" s="15">
        <f t="shared" si="7"/>
        <v>114415.24792791696</v>
      </c>
    </row>
    <row r="92" spans="3:10">
      <c r="C92" s="14">
        <v>5</v>
      </c>
      <c r="D92" s="9"/>
      <c r="E92" s="9">
        <v>83</v>
      </c>
      <c r="F92" s="10">
        <v>45231</v>
      </c>
      <c r="G92" s="9">
        <f t="shared" si="4"/>
        <v>989.93360882498541</v>
      </c>
      <c r="H92" s="11">
        <f t="shared" si="5"/>
        <v>476.73019969965401</v>
      </c>
      <c r="I92" s="11">
        <f t="shared" si="6"/>
        <v>513.2034091253314</v>
      </c>
      <c r="J92" s="15">
        <f t="shared" si="7"/>
        <v>113902.04451879163</v>
      </c>
    </row>
    <row r="93" spans="3:10">
      <c r="C93" s="14">
        <v>5</v>
      </c>
      <c r="D93" s="9"/>
      <c r="E93" s="9">
        <v>84</v>
      </c>
      <c r="F93" s="10">
        <v>45261</v>
      </c>
      <c r="G93" s="9">
        <f t="shared" si="4"/>
        <v>989.93360882498507</v>
      </c>
      <c r="H93" s="11">
        <f t="shared" si="5"/>
        <v>474.59185216163178</v>
      </c>
      <c r="I93" s="11">
        <f t="shared" si="6"/>
        <v>515.34175666335329</v>
      </c>
      <c r="J93" s="15">
        <f t="shared" si="7"/>
        <v>113386.70276212828</v>
      </c>
    </row>
    <row r="94" spans="3:10">
      <c r="C94" s="14">
        <v>5</v>
      </c>
      <c r="D94" s="9"/>
      <c r="E94" s="9">
        <v>85</v>
      </c>
      <c r="F94" s="10">
        <v>45292</v>
      </c>
      <c r="G94" s="9">
        <f t="shared" si="4"/>
        <v>989.93360882498519</v>
      </c>
      <c r="H94" s="11">
        <f t="shared" si="5"/>
        <v>472.44459484220113</v>
      </c>
      <c r="I94" s="11">
        <f t="shared" si="6"/>
        <v>517.48901398278406</v>
      </c>
      <c r="J94" s="15">
        <f t="shared" si="7"/>
        <v>112869.21374814548</v>
      </c>
    </row>
    <row r="95" spans="3:10">
      <c r="C95" s="14">
        <v>5</v>
      </c>
      <c r="D95" s="9"/>
      <c r="E95" s="9">
        <v>86</v>
      </c>
      <c r="F95" s="10">
        <v>45323</v>
      </c>
      <c r="G95" s="9">
        <f t="shared" si="4"/>
        <v>989.93360882498507</v>
      </c>
      <c r="H95" s="11">
        <f t="shared" si="5"/>
        <v>470.2883906172728</v>
      </c>
      <c r="I95" s="11">
        <f t="shared" si="6"/>
        <v>519.64521820771233</v>
      </c>
      <c r="J95" s="15">
        <f t="shared" si="7"/>
        <v>112349.56852993777</v>
      </c>
    </row>
    <row r="96" spans="3:10">
      <c r="C96" s="14">
        <v>5</v>
      </c>
      <c r="D96" s="9"/>
      <c r="E96" s="9">
        <v>87</v>
      </c>
      <c r="F96" s="10">
        <v>45352</v>
      </c>
      <c r="G96" s="9">
        <f t="shared" si="4"/>
        <v>989.93360882498496</v>
      </c>
      <c r="H96" s="11">
        <f t="shared" si="5"/>
        <v>468.12320220807402</v>
      </c>
      <c r="I96" s="11">
        <f t="shared" si="6"/>
        <v>521.810406616911</v>
      </c>
      <c r="J96" s="15">
        <f t="shared" si="7"/>
        <v>111827.75812332085</v>
      </c>
    </row>
    <row r="97" spans="3:10">
      <c r="C97" s="14">
        <v>5</v>
      </c>
      <c r="D97" s="9"/>
      <c r="E97" s="9">
        <v>88</v>
      </c>
      <c r="F97" s="10">
        <v>45383</v>
      </c>
      <c r="G97" s="9">
        <f t="shared" si="4"/>
        <v>989.93360882498519</v>
      </c>
      <c r="H97" s="11">
        <f t="shared" si="5"/>
        <v>465.94899218050358</v>
      </c>
      <c r="I97" s="11">
        <f t="shared" si="6"/>
        <v>523.98461664448155</v>
      </c>
      <c r="J97" s="15">
        <f t="shared" si="7"/>
        <v>111303.77350667637</v>
      </c>
    </row>
    <row r="98" spans="3:10">
      <c r="C98" s="14">
        <v>5</v>
      </c>
      <c r="D98" s="9"/>
      <c r="E98" s="9">
        <v>89</v>
      </c>
      <c r="F98" s="10">
        <v>45413</v>
      </c>
      <c r="G98" s="9">
        <f t="shared" si="4"/>
        <v>989.93360882498507</v>
      </c>
      <c r="H98" s="11">
        <f t="shared" si="5"/>
        <v>463.76572294448482</v>
      </c>
      <c r="I98" s="11">
        <f t="shared" si="6"/>
        <v>526.16788588050031</v>
      </c>
      <c r="J98" s="15">
        <f t="shared" si="7"/>
        <v>110777.60562079588</v>
      </c>
    </row>
    <row r="99" spans="3:10">
      <c r="C99" s="14">
        <v>5</v>
      </c>
      <c r="D99" s="9"/>
      <c r="E99" s="9">
        <v>90</v>
      </c>
      <c r="F99" s="10">
        <v>45444</v>
      </c>
      <c r="G99" s="9">
        <f t="shared" si="4"/>
        <v>989.93360882498496</v>
      </c>
      <c r="H99" s="11">
        <f t="shared" si="5"/>
        <v>461.5733567533162</v>
      </c>
      <c r="I99" s="11">
        <f t="shared" si="6"/>
        <v>528.36025207166881</v>
      </c>
      <c r="J99" s="15">
        <f t="shared" si="7"/>
        <v>110249.24536872421</v>
      </c>
    </row>
    <row r="100" spans="3:10">
      <c r="C100" s="14">
        <v>5</v>
      </c>
      <c r="D100" s="9"/>
      <c r="E100" s="9">
        <v>91</v>
      </c>
      <c r="F100" s="10">
        <v>45474</v>
      </c>
      <c r="G100" s="9">
        <f t="shared" si="4"/>
        <v>989.93360882498541</v>
      </c>
      <c r="H100" s="11">
        <f t="shared" si="5"/>
        <v>459.3718557030175</v>
      </c>
      <c r="I100" s="11">
        <f t="shared" si="6"/>
        <v>530.56175312196797</v>
      </c>
      <c r="J100" s="15">
        <f t="shared" si="7"/>
        <v>109718.68361560225</v>
      </c>
    </row>
    <row r="101" spans="3:10">
      <c r="C101" s="14">
        <v>5</v>
      </c>
      <c r="D101" s="9"/>
      <c r="E101" s="9">
        <v>92</v>
      </c>
      <c r="F101" s="10">
        <v>45505</v>
      </c>
      <c r="G101" s="9">
        <f t="shared" si="4"/>
        <v>989.93360882498519</v>
      </c>
      <c r="H101" s="11">
        <f t="shared" si="5"/>
        <v>457.16118173167604</v>
      </c>
      <c r="I101" s="11">
        <f t="shared" si="6"/>
        <v>532.77242709330915</v>
      </c>
      <c r="J101" s="15">
        <f t="shared" si="7"/>
        <v>109185.91118850894</v>
      </c>
    </row>
    <row r="102" spans="3:10">
      <c r="C102" s="14">
        <v>5</v>
      </c>
      <c r="D102" s="9"/>
      <c r="E102" s="9">
        <v>93</v>
      </c>
      <c r="F102" s="10">
        <v>45536</v>
      </c>
      <c r="G102" s="9">
        <f t="shared" si="4"/>
        <v>989.93360882498541</v>
      </c>
      <c r="H102" s="11">
        <f t="shared" si="5"/>
        <v>454.94129661878725</v>
      </c>
      <c r="I102" s="11">
        <f t="shared" si="6"/>
        <v>534.99231220619822</v>
      </c>
      <c r="J102" s="15">
        <f t="shared" si="7"/>
        <v>108650.91887630273</v>
      </c>
    </row>
    <row r="103" spans="3:10">
      <c r="C103" s="14">
        <v>5</v>
      </c>
      <c r="D103" s="9"/>
      <c r="E103" s="9">
        <v>94</v>
      </c>
      <c r="F103" s="10">
        <v>45566</v>
      </c>
      <c r="G103" s="9">
        <f t="shared" si="4"/>
        <v>989.9336088249853</v>
      </c>
      <c r="H103" s="11">
        <f t="shared" si="5"/>
        <v>452.71216198459473</v>
      </c>
      <c r="I103" s="11">
        <f t="shared" si="6"/>
        <v>537.22144684039063</v>
      </c>
      <c r="J103" s="15">
        <f t="shared" si="7"/>
        <v>108113.69742946235</v>
      </c>
    </row>
    <row r="104" spans="3:10">
      <c r="C104" s="14">
        <v>5</v>
      </c>
      <c r="D104" s="9"/>
      <c r="E104" s="9">
        <v>95</v>
      </c>
      <c r="F104" s="10">
        <v>45597</v>
      </c>
      <c r="G104" s="9">
        <f t="shared" si="4"/>
        <v>989.93360882498541</v>
      </c>
      <c r="H104" s="11">
        <f t="shared" si="5"/>
        <v>450.47373928942648</v>
      </c>
      <c r="I104" s="11">
        <f t="shared" si="6"/>
        <v>539.45986953555894</v>
      </c>
      <c r="J104" s="15">
        <f t="shared" si="7"/>
        <v>107574.2375599268</v>
      </c>
    </row>
    <row r="105" spans="3:10">
      <c r="C105" s="14">
        <v>5</v>
      </c>
      <c r="D105" s="9"/>
      <c r="E105" s="9">
        <v>96</v>
      </c>
      <c r="F105" s="10">
        <v>45627</v>
      </c>
      <c r="G105" s="9">
        <f t="shared" si="4"/>
        <v>989.93360882498541</v>
      </c>
      <c r="H105" s="11">
        <f t="shared" si="5"/>
        <v>448.22598983302828</v>
      </c>
      <c r="I105" s="11">
        <f t="shared" si="6"/>
        <v>541.70761899195713</v>
      </c>
      <c r="J105" s="15">
        <f t="shared" si="7"/>
        <v>107032.52994093484</v>
      </c>
    </row>
    <row r="106" spans="3:10">
      <c r="C106" s="14">
        <v>5</v>
      </c>
      <c r="D106" s="9"/>
      <c r="E106" s="9">
        <v>97</v>
      </c>
      <c r="F106" s="10">
        <v>45658</v>
      </c>
      <c r="G106" s="9">
        <f t="shared" si="4"/>
        <v>989.9336088249853</v>
      </c>
      <c r="H106" s="11">
        <f t="shared" si="5"/>
        <v>445.96887475389514</v>
      </c>
      <c r="I106" s="11">
        <f t="shared" si="6"/>
        <v>543.96473407109011</v>
      </c>
      <c r="J106" s="15">
        <f t="shared" si="7"/>
        <v>106488.56520686374</v>
      </c>
    </row>
    <row r="107" spans="3:10">
      <c r="C107" s="14">
        <v>5</v>
      </c>
      <c r="D107" s="9"/>
      <c r="E107" s="9">
        <v>98</v>
      </c>
      <c r="F107" s="10">
        <v>45689</v>
      </c>
      <c r="G107" s="9">
        <f t="shared" si="4"/>
        <v>989.93360882498496</v>
      </c>
      <c r="H107" s="11">
        <f t="shared" si="5"/>
        <v>443.7023550285989</v>
      </c>
      <c r="I107" s="11">
        <f t="shared" si="6"/>
        <v>546.231253796386</v>
      </c>
      <c r="J107" s="15">
        <f t="shared" si="7"/>
        <v>105942.33395306735</v>
      </c>
    </row>
    <row r="108" spans="3:10">
      <c r="C108" s="14">
        <v>5</v>
      </c>
      <c r="D108" s="9"/>
      <c r="E108" s="9">
        <v>99</v>
      </c>
      <c r="F108" s="10">
        <v>45717</v>
      </c>
      <c r="G108" s="9">
        <f t="shared" si="4"/>
        <v>989.93360882498541</v>
      </c>
      <c r="H108" s="11">
        <f t="shared" si="5"/>
        <v>441.42639147111402</v>
      </c>
      <c r="I108" s="11">
        <f t="shared" si="6"/>
        <v>548.5072173538714</v>
      </c>
      <c r="J108" s="15">
        <f t="shared" si="7"/>
        <v>105393.82673571349</v>
      </c>
    </row>
    <row r="109" spans="3:10">
      <c r="C109" s="14">
        <v>5</v>
      </c>
      <c r="D109" s="9"/>
      <c r="E109" s="9">
        <v>100</v>
      </c>
      <c r="F109" s="10">
        <v>45748</v>
      </c>
      <c r="G109" s="9">
        <f t="shared" si="4"/>
        <v>989.93360882498553</v>
      </c>
      <c r="H109" s="11">
        <f t="shared" si="5"/>
        <v>439.14094473213959</v>
      </c>
      <c r="I109" s="11">
        <f t="shared" si="6"/>
        <v>550.79266409284594</v>
      </c>
      <c r="J109" s="15">
        <f t="shared" si="7"/>
        <v>104843.03407162064</v>
      </c>
    </row>
    <row r="110" spans="3:10">
      <c r="C110" s="14">
        <v>5</v>
      </c>
      <c r="D110" s="9"/>
      <c r="E110" s="9">
        <v>101</v>
      </c>
      <c r="F110" s="10">
        <v>45778</v>
      </c>
      <c r="G110" s="9">
        <f t="shared" si="4"/>
        <v>989.93360882498541</v>
      </c>
      <c r="H110" s="11">
        <f t="shared" si="5"/>
        <v>436.84597529841938</v>
      </c>
      <c r="I110" s="11">
        <f t="shared" si="6"/>
        <v>553.08763352656604</v>
      </c>
      <c r="J110" s="15">
        <f t="shared" si="7"/>
        <v>104289.94643809408</v>
      </c>
    </row>
    <row r="111" spans="3:10">
      <c r="C111" s="14">
        <v>5</v>
      </c>
      <c r="D111" s="9"/>
      <c r="E111" s="9">
        <v>102</v>
      </c>
      <c r="F111" s="10">
        <v>45809</v>
      </c>
      <c r="G111" s="9">
        <f t="shared" si="4"/>
        <v>989.93360882498564</v>
      </c>
      <c r="H111" s="11">
        <f t="shared" si="5"/>
        <v>434.54144349205865</v>
      </c>
      <c r="I111" s="11">
        <f t="shared" si="6"/>
        <v>555.39216533292699</v>
      </c>
      <c r="J111" s="15">
        <f t="shared" si="7"/>
        <v>103734.55427276115</v>
      </c>
    </row>
    <row r="112" spans="3:10">
      <c r="C112" s="14">
        <v>5</v>
      </c>
      <c r="D112" s="9"/>
      <c r="E112" s="9">
        <v>103</v>
      </c>
      <c r="F112" s="10">
        <v>45839</v>
      </c>
      <c r="G112" s="9">
        <f t="shared" si="4"/>
        <v>989.9336088249853</v>
      </c>
      <c r="H112" s="11">
        <f t="shared" si="5"/>
        <v>432.22730946983813</v>
      </c>
      <c r="I112" s="11">
        <f t="shared" si="6"/>
        <v>557.70629935514717</v>
      </c>
      <c r="J112" s="15">
        <f t="shared" si="7"/>
        <v>103176.84797340599</v>
      </c>
    </row>
    <row r="113" spans="3:10">
      <c r="C113" s="14">
        <v>5</v>
      </c>
      <c r="D113" s="9"/>
      <c r="E113" s="9">
        <v>104</v>
      </c>
      <c r="F113" s="10">
        <v>45870</v>
      </c>
      <c r="G113" s="9">
        <f t="shared" si="4"/>
        <v>989.93360882498564</v>
      </c>
      <c r="H113" s="11">
        <f t="shared" si="5"/>
        <v>429.90353322252497</v>
      </c>
      <c r="I113" s="11">
        <f t="shared" si="6"/>
        <v>560.03007560246067</v>
      </c>
      <c r="J113" s="15">
        <f t="shared" si="7"/>
        <v>102616.81789780353</v>
      </c>
    </row>
    <row r="114" spans="3:10">
      <c r="C114" s="14">
        <v>5</v>
      </c>
      <c r="D114" s="9"/>
      <c r="E114" s="9">
        <v>105</v>
      </c>
      <c r="F114" s="10">
        <v>45901</v>
      </c>
      <c r="G114" s="9">
        <f t="shared" si="4"/>
        <v>989.93360882498553</v>
      </c>
      <c r="H114" s="11">
        <f t="shared" si="5"/>
        <v>427.57007457418132</v>
      </c>
      <c r="I114" s="11">
        <f t="shared" si="6"/>
        <v>562.36353425080415</v>
      </c>
      <c r="J114" s="15">
        <f t="shared" si="7"/>
        <v>102054.45436355272</v>
      </c>
    </row>
    <row r="115" spans="3:10">
      <c r="C115" s="14">
        <v>5</v>
      </c>
      <c r="D115" s="9"/>
      <c r="E115" s="9">
        <v>106</v>
      </c>
      <c r="F115" s="10">
        <v>45931</v>
      </c>
      <c r="G115" s="9">
        <f t="shared" si="4"/>
        <v>989.93360882498519</v>
      </c>
      <c r="H115" s="11">
        <f t="shared" si="5"/>
        <v>425.22689318146968</v>
      </c>
      <c r="I115" s="11">
        <f t="shared" si="6"/>
        <v>564.70671564351551</v>
      </c>
      <c r="J115" s="15">
        <f t="shared" si="7"/>
        <v>101489.7476479092</v>
      </c>
    </row>
    <row r="116" spans="3:10">
      <c r="C116" s="14">
        <v>5</v>
      </c>
      <c r="D116" s="9"/>
      <c r="E116" s="9">
        <v>107</v>
      </c>
      <c r="F116" s="10">
        <v>45962</v>
      </c>
      <c r="G116" s="9">
        <f t="shared" si="4"/>
        <v>989.93360882498541</v>
      </c>
      <c r="H116" s="11">
        <f t="shared" si="5"/>
        <v>422.87394853295501</v>
      </c>
      <c r="I116" s="11">
        <f t="shared" si="6"/>
        <v>567.05966029203046</v>
      </c>
      <c r="J116" s="15">
        <f t="shared" si="7"/>
        <v>100922.68798761717</v>
      </c>
    </row>
    <row r="117" spans="3:10">
      <c r="C117" s="14">
        <v>5</v>
      </c>
      <c r="D117" s="9"/>
      <c r="E117" s="9">
        <v>108</v>
      </c>
      <c r="F117" s="10">
        <v>45992</v>
      </c>
      <c r="G117" s="9">
        <f t="shared" si="4"/>
        <v>989.93360882498553</v>
      </c>
      <c r="H117" s="11">
        <f t="shared" si="5"/>
        <v>420.51119994840485</v>
      </c>
      <c r="I117" s="11">
        <f t="shared" si="6"/>
        <v>569.42240887658068</v>
      </c>
      <c r="J117" s="15">
        <f t="shared" si="7"/>
        <v>100353.2655787406</v>
      </c>
    </row>
    <row r="118" spans="3:10">
      <c r="C118" s="14">
        <v>5</v>
      </c>
      <c r="D118" s="9"/>
      <c r="E118" s="9">
        <v>109</v>
      </c>
      <c r="F118" s="10">
        <v>46023</v>
      </c>
      <c r="G118" s="9">
        <f t="shared" si="4"/>
        <v>989.93360882498553</v>
      </c>
      <c r="H118" s="11">
        <f t="shared" si="5"/>
        <v>418.13860657808584</v>
      </c>
      <c r="I118" s="11">
        <f t="shared" si="6"/>
        <v>571.79500224689968</v>
      </c>
      <c r="J118" s="15">
        <f t="shared" si="7"/>
        <v>99781.470576493695</v>
      </c>
    </row>
    <row r="119" spans="3:10">
      <c r="C119" s="14">
        <v>5</v>
      </c>
      <c r="D119" s="9"/>
      <c r="E119" s="9">
        <v>110</v>
      </c>
      <c r="F119" s="10">
        <v>46054</v>
      </c>
      <c r="G119" s="9">
        <f t="shared" si="4"/>
        <v>989.93360882498553</v>
      </c>
      <c r="H119" s="11">
        <f t="shared" si="5"/>
        <v>415.75612740205707</v>
      </c>
      <c r="I119" s="11">
        <f t="shared" si="6"/>
        <v>574.17748142292839</v>
      </c>
      <c r="J119" s="15">
        <f t="shared" si="7"/>
        <v>99207.293095070767</v>
      </c>
    </row>
    <row r="120" spans="3:10">
      <c r="C120" s="14">
        <v>5</v>
      </c>
      <c r="D120" s="9"/>
      <c r="E120" s="9">
        <v>111</v>
      </c>
      <c r="F120" s="10">
        <v>46082</v>
      </c>
      <c r="G120" s="9">
        <f t="shared" si="4"/>
        <v>989.93360882498553</v>
      </c>
      <c r="H120" s="11">
        <f t="shared" si="5"/>
        <v>413.36372122946153</v>
      </c>
      <c r="I120" s="11">
        <f t="shared" si="6"/>
        <v>576.56988759552405</v>
      </c>
      <c r="J120" s="15">
        <f t="shared" si="7"/>
        <v>98630.723207475239</v>
      </c>
    </row>
    <row r="121" spans="3:10">
      <c r="C121" s="14">
        <v>5</v>
      </c>
      <c r="D121" s="9"/>
      <c r="E121" s="9">
        <v>112</v>
      </c>
      <c r="F121" s="10">
        <v>46113</v>
      </c>
      <c r="G121" s="9">
        <f t="shared" si="4"/>
        <v>989.93360882498553</v>
      </c>
      <c r="H121" s="11">
        <f t="shared" si="5"/>
        <v>410.9613466978135</v>
      </c>
      <c r="I121" s="11">
        <f t="shared" si="6"/>
        <v>578.97226212717203</v>
      </c>
      <c r="J121" s="15">
        <f t="shared" si="7"/>
        <v>98051.750945348074</v>
      </c>
    </row>
    <row r="122" spans="3:10">
      <c r="C122" s="14">
        <v>5</v>
      </c>
      <c r="D122" s="9"/>
      <c r="E122" s="9">
        <v>113</v>
      </c>
      <c r="F122" s="10">
        <v>46143</v>
      </c>
      <c r="G122" s="9">
        <f t="shared" si="4"/>
        <v>989.93360882498564</v>
      </c>
      <c r="H122" s="11">
        <f t="shared" si="5"/>
        <v>408.54896227228363</v>
      </c>
      <c r="I122" s="11">
        <f t="shared" si="6"/>
        <v>581.38464655270195</v>
      </c>
      <c r="J122" s="15">
        <f t="shared" si="7"/>
        <v>97470.366298795372</v>
      </c>
    </row>
    <row r="123" spans="3:10">
      <c r="C123" s="14">
        <v>5</v>
      </c>
      <c r="D123" s="9"/>
      <c r="E123" s="9">
        <v>114</v>
      </c>
      <c r="F123" s="10">
        <v>46174</v>
      </c>
      <c r="G123" s="9">
        <f t="shared" si="4"/>
        <v>989.93360882498496</v>
      </c>
      <c r="H123" s="11">
        <f t="shared" si="5"/>
        <v>406.12652624498071</v>
      </c>
      <c r="I123" s="11">
        <f t="shared" si="6"/>
        <v>583.80708258000425</v>
      </c>
      <c r="J123" s="15">
        <f t="shared" si="7"/>
        <v>96886.559216215363</v>
      </c>
    </row>
    <row r="124" spans="3:10">
      <c r="C124" s="14">
        <v>5</v>
      </c>
      <c r="D124" s="9"/>
      <c r="E124" s="9">
        <v>115</v>
      </c>
      <c r="F124" s="10">
        <v>46204</v>
      </c>
      <c r="G124" s="9">
        <f t="shared" si="4"/>
        <v>989.93360882498598</v>
      </c>
      <c r="H124" s="11">
        <f t="shared" si="5"/>
        <v>403.69399673423072</v>
      </c>
      <c r="I124" s="11">
        <f t="shared" si="6"/>
        <v>586.23961209075526</v>
      </c>
      <c r="J124" s="15">
        <f t="shared" si="7"/>
        <v>96300.319604124612</v>
      </c>
    </row>
    <row r="125" spans="3:10">
      <c r="C125" s="14">
        <v>5</v>
      </c>
      <c r="D125" s="9"/>
      <c r="E125" s="9">
        <v>116</v>
      </c>
      <c r="F125" s="10">
        <v>46235</v>
      </c>
      <c r="G125" s="9">
        <f t="shared" si="4"/>
        <v>989.93360882498564</v>
      </c>
      <c r="H125" s="11">
        <f t="shared" si="5"/>
        <v>401.25133168385258</v>
      </c>
      <c r="I125" s="11">
        <f t="shared" si="6"/>
        <v>588.682277141133</v>
      </c>
      <c r="J125" s="15">
        <f t="shared" si="7"/>
        <v>95711.637326983473</v>
      </c>
    </row>
    <row r="126" spans="3:10">
      <c r="C126" s="14">
        <v>5</v>
      </c>
      <c r="D126" s="9"/>
      <c r="E126" s="9">
        <v>117</v>
      </c>
      <c r="F126" s="10">
        <v>46266</v>
      </c>
      <c r="G126" s="9">
        <f t="shared" si="4"/>
        <v>989.93360882498564</v>
      </c>
      <c r="H126" s="11">
        <f t="shared" si="5"/>
        <v>398.79848886243116</v>
      </c>
      <c r="I126" s="11">
        <f t="shared" si="6"/>
        <v>591.13511996255443</v>
      </c>
      <c r="J126" s="15">
        <f t="shared" si="7"/>
        <v>95120.502207020923</v>
      </c>
    </row>
    <row r="127" spans="3:10">
      <c r="C127" s="14">
        <v>5</v>
      </c>
      <c r="D127" s="9"/>
      <c r="E127" s="9">
        <v>118</v>
      </c>
      <c r="F127" s="10">
        <v>46296</v>
      </c>
      <c r="G127" s="9">
        <f t="shared" si="4"/>
        <v>989.93360882498564</v>
      </c>
      <c r="H127" s="11">
        <f t="shared" si="5"/>
        <v>396.33542586258721</v>
      </c>
      <c r="I127" s="11">
        <f t="shared" si="6"/>
        <v>593.59818296239837</v>
      </c>
      <c r="J127" s="15">
        <f t="shared" si="7"/>
        <v>94526.904024058531</v>
      </c>
    </row>
    <row r="128" spans="3:10">
      <c r="C128" s="14">
        <v>5</v>
      </c>
      <c r="D128" s="9"/>
      <c r="E128" s="9">
        <v>119</v>
      </c>
      <c r="F128" s="10">
        <v>46327</v>
      </c>
      <c r="G128" s="9">
        <f t="shared" si="4"/>
        <v>989.93360882498564</v>
      </c>
      <c r="H128" s="11">
        <f t="shared" si="5"/>
        <v>393.86210010024388</v>
      </c>
      <c r="I128" s="11">
        <f t="shared" si="6"/>
        <v>596.07150872474176</v>
      </c>
      <c r="J128" s="15">
        <f t="shared" si="7"/>
        <v>93930.832515333794</v>
      </c>
    </row>
    <row r="129" spans="3:10">
      <c r="C129" s="14">
        <v>5</v>
      </c>
      <c r="D129" s="9"/>
      <c r="E129" s="9">
        <v>120</v>
      </c>
      <c r="F129" s="10">
        <v>46357</v>
      </c>
      <c r="G129" s="9">
        <f t="shared" si="4"/>
        <v>989.93360882498598</v>
      </c>
      <c r="H129" s="11">
        <f t="shared" si="5"/>
        <v>391.37846881389078</v>
      </c>
      <c r="I129" s="11">
        <f t="shared" si="6"/>
        <v>598.5551400110952</v>
      </c>
      <c r="J129" s="15">
        <f t="shared" si="7"/>
        <v>93332.277375322694</v>
      </c>
    </row>
    <row r="130" spans="3:10">
      <c r="C130" s="14">
        <v>5</v>
      </c>
      <c r="D130" s="9"/>
      <c r="E130" s="9">
        <v>121</v>
      </c>
      <c r="F130" s="10">
        <v>46388</v>
      </c>
      <c r="G130" s="9">
        <f t="shared" si="4"/>
        <v>989.93360882498587</v>
      </c>
      <c r="H130" s="11">
        <f t="shared" si="5"/>
        <v>388.88448906384457</v>
      </c>
      <c r="I130" s="11">
        <f t="shared" si="6"/>
        <v>601.04911976114136</v>
      </c>
      <c r="J130" s="15">
        <f t="shared" si="7"/>
        <v>92731.228255561553</v>
      </c>
    </row>
    <row r="131" spans="3:10">
      <c r="C131" s="14">
        <v>5</v>
      </c>
      <c r="D131" s="9"/>
      <c r="E131" s="9">
        <v>122</v>
      </c>
      <c r="F131" s="10">
        <v>46419</v>
      </c>
      <c r="G131" s="9">
        <f t="shared" si="4"/>
        <v>989.93360882498553</v>
      </c>
      <c r="H131" s="11">
        <f t="shared" si="5"/>
        <v>386.38011773150646</v>
      </c>
      <c r="I131" s="11">
        <f t="shared" si="6"/>
        <v>603.55349109347912</v>
      </c>
      <c r="J131" s="15">
        <f t="shared" si="7"/>
        <v>92127.674764468073</v>
      </c>
    </row>
    <row r="132" spans="3:10">
      <c r="C132" s="14">
        <v>5</v>
      </c>
      <c r="D132" s="9"/>
      <c r="E132" s="9">
        <v>123</v>
      </c>
      <c r="F132" s="10">
        <v>46447</v>
      </c>
      <c r="G132" s="9">
        <f t="shared" si="4"/>
        <v>989.93360882498587</v>
      </c>
      <c r="H132" s="11">
        <f t="shared" si="5"/>
        <v>383.86531151861698</v>
      </c>
      <c r="I132" s="11">
        <f t="shared" si="6"/>
        <v>606.06829730636889</v>
      </c>
      <c r="J132" s="15">
        <f t="shared" si="7"/>
        <v>91521.606467161706</v>
      </c>
    </row>
    <row r="133" spans="3:10">
      <c r="C133" s="14">
        <v>5</v>
      </c>
      <c r="D133" s="9"/>
      <c r="E133" s="9">
        <v>124</v>
      </c>
      <c r="F133" s="10">
        <v>46478</v>
      </c>
      <c r="G133" s="9">
        <f t="shared" si="4"/>
        <v>989.93360882498575</v>
      </c>
      <c r="H133" s="11">
        <f t="shared" si="5"/>
        <v>381.34002694650707</v>
      </c>
      <c r="I133" s="11">
        <f t="shared" si="6"/>
        <v>608.59358187847874</v>
      </c>
      <c r="J133" s="15">
        <f t="shared" si="7"/>
        <v>90913.012885283228</v>
      </c>
    </row>
    <row r="134" spans="3:10">
      <c r="C134" s="14">
        <v>5</v>
      </c>
      <c r="D134" s="9"/>
      <c r="E134" s="9">
        <v>125</v>
      </c>
      <c r="F134" s="10">
        <v>46508</v>
      </c>
      <c r="G134" s="9">
        <f t="shared" si="4"/>
        <v>989.93360882498575</v>
      </c>
      <c r="H134" s="11">
        <f t="shared" si="5"/>
        <v>378.80422035534679</v>
      </c>
      <c r="I134" s="11">
        <f t="shared" si="6"/>
        <v>611.12938846963903</v>
      </c>
      <c r="J134" s="15">
        <f t="shared" si="7"/>
        <v>90301.883496813593</v>
      </c>
    </row>
    <row r="135" spans="3:10">
      <c r="C135" s="14">
        <v>5</v>
      </c>
      <c r="D135" s="9"/>
      <c r="E135" s="9">
        <v>126</v>
      </c>
      <c r="F135" s="10">
        <v>46539</v>
      </c>
      <c r="G135" s="9">
        <f t="shared" si="4"/>
        <v>989.93360882498598</v>
      </c>
      <c r="H135" s="11">
        <f t="shared" si="5"/>
        <v>376.25784790338997</v>
      </c>
      <c r="I135" s="11">
        <f t="shared" si="6"/>
        <v>613.67576092159607</v>
      </c>
      <c r="J135" s="15">
        <f t="shared" si="7"/>
        <v>89688.207735891992</v>
      </c>
    </row>
    <row r="136" spans="3:10">
      <c r="C136" s="14">
        <v>5</v>
      </c>
      <c r="D136" s="9"/>
      <c r="E136" s="9">
        <v>127</v>
      </c>
      <c r="F136" s="10">
        <v>46569</v>
      </c>
      <c r="G136" s="9">
        <f t="shared" si="4"/>
        <v>989.93360882498621</v>
      </c>
      <c r="H136" s="11">
        <f t="shared" si="5"/>
        <v>373.70086556621663</v>
      </c>
      <c r="I136" s="11">
        <f t="shared" si="6"/>
        <v>616.23274325876957</v>
      </c>
      <c r="J136" s="15">
        <f t="shared" si="7"/>
        <v>89071.97499263323</v>
      </c>
    </row>
    <row r="137" spans="3:10">
      <c r="C137" s="14">
        <v>5</v>
      </c>
      <c r="D137" s="9"/>
      <c r="E137" s="9">
        <v>128</v>
      </c>
      <c r="F137" s="10">
        <v>46600</v>
      </c>
      <c r="G137" s="9">
        <f t="shared" si="4"/>
        <v>989.93360882498609</v>
      </c>
      <c r="H137" s="11">
        <f t="shared" si="5"/>
        <v>371.13322913597176</v>
      </c>
      <c r="I137" s="11">
        <f t="shared" si="6"/>
        <v>618.80037968901433</v>
      </c>
      <c r="J137" s="15">
        <f t="shared" si="7"/>
        <v>88453.174612944218</v>
      </c>
    </row>
    <row r="138" spans="3:10">
      <c r="C138" s="14">
        <v>5</v>
      </c>
      <c r="D138" s="9"/>
      <c r="E138" s="9">
        <v>129</v>
      </c>
      <c r="F138" s="10">
        <v>46631</v>
      </c>
      <c r="G138" s="9">
        <f t="shared" si="4"/>
        <v>989.93360882498598</v>
      </c>
      <c r="H138" s="11">
        <f t="shared" si="5"/>
        <v>368.55489422060094</v>
      </c>
      <c r="I138" s="11">
        <f t="shared" si="6"/>
        <v>621.3787146043851</v>
      </c>
      <c r="J138" s="15">
        <f t="shared" si="7"/>
        <v>87831.795898339828</v>
      </c>
    </row>
    <row r="139" spans="3:10">
      <c r="C139" s="14">
        <v>5</v>
      </c>
      <c r="D139" s="9"/>
      <c r="E139" s="9">
        <v>130</v>
      </c>
      <c r="F139" s="10">
        <v>46661</v>
      </c>
      <c r="G139" s="9">
        <f t="shared" si="4"/>
        <v>989.93360882498575</v>
      </c>
      <c r="H139" s="11">
        <f t="shared" si="5"/>
        <v>365.9658162430826</v>
      </c>
      <c r="I139" s="11">
        <f t="shared" si="6"/>
        <v>623.96779258190315</v>
      </c>
      <c r="J139" s="15">
        <f t="shared" si="7"/>
        <v>87207.82810575793</v>
      </c>
    </row>
    <row r="140" spans="3:10">
      <c r="C140" s="14">
        <v>5</v>
      </c>
      <c r="D140" s="9"/>
      <c r="E140" s="9">
        <v>131</v>
      </c>
      <c r="F140" s="10">
        <v>46692</v>
      </c>
      <c r="G140" s="9">
        <f t="shared" ref="G140:G203" si="8">J139*(B$5/1200)/(1-(1+B$5/1200)^-(B$6*12-E139))</f>
        <v>989.93360882498632</v>
      </c>
      <c r="H140" s="11">
        <f t="shared" ref="H140:H203" si="9">J139*C139/1200</f>
        <v>363.36595044065803</v>
      </c>
      <c r="I140" s="11">
        <f t="shared" ref="I140:I203" si="10">G140-H140</f>
        <v>626.5676583843283</v>
      </c>
      <c r="J140" s="15">
        <f t="shared" ref="J140:J203" si="11">J139-I140-D140</f>
        <v>86581.260447373599</v>
      </c>
    </row>
    <row r="141" spans="3:10">
      <c r="C141" s="14">
        <v>5</v>
      </c>
      <c r="D141" s="9"/>
      <c r="E141" s="9">
        <v>132</v>
      </c>
      <c r="F141" s="10">
        <v>46722</v>
      </c>
      <c r="G141" s="9">
        <f t="shared" si="8"/>
        <v>989.93360882498632</v>
      </c>
      <c r="H141" s="11">
        <f t="shared" si="9"/>
        <v>360.75525186405667</v>
      </c>
      <c r="I141" s="11">
        <f t="shared" si="10"/>
        <v>629.1783569609297</v>
      </c>
      <c r="J141" s="15">
        <f t="shared" si="11"/>
        <v>85952.082090412674</v>
      </c>
    </row>
    <row r="142" spans="3:10">
      <c r="C142" s="14">
        <v>5</v>
      </c>
      <c r="D142" s="9"/>
      <c r="E142" s="9">
        <v>133</v>
      </c>
      <c r="F142" s="10">
        <v>46753</v>
      </c>
      <c r="G142" s="9">
        <f t="shared" si="8"/>
        <v>989.93360882498632</v>
      </c>
      <c r="H142" s="11">
        <f t="shared" si="9"/>
        <v>358.13367537671945</v>
      </c>
      <c r="I142" s="11">
        <f t="shared" si="10"/>
        <v>631.79993344826687</v>
      </c>
      <c r="J142" s="15">
        <f t="shared" si="11"/>
        <v>85320.2821569644</v>
      </c>
    </row>
    <row r="143" spans="3:10">
      <c r="C143" s="14">
        <v>5</v>
      </c>
      <c r="D143" s="9"/>
      <c r="E143" s="9">
        <v>134</v>
      </c>
      <c r="F143" s="10">
        <v>46784</v>
      </c>
      <c r="G143" s="9">
        <f t="shared" si="8"/>
        <v>989.93360882498609</v>
      </c>
      <c r="H143" s="11">
        <f t="shared" si="9"/>
        <v>355.50117565401837</v>
      </c>
      <c r="I143" s="11">
        <f t="shared" si="10"/>
        <v>634.43243317096767</v>
      </c>
      <c r="J143" s="15">
        <f t="shared" si="11"/>
        <v>84685.849723793435</v>
      </c>
    </row>
    <row r="144" spans="3:10">
      <c r="C144" s="14">
        <v>5</v>
      </c>
      <c r="D144" s="9"/>
      <c r="E144" s="9">
        <v>135</v>
      </c>
      <c r="F144" s="10">
        <v>46813</v>
      </c>
      <c r="G144" s="9">
        <f t="shared" si="8"/>
        <v>989.93360882498598</v>
      </c>
      <c r="H144" s="11">
        <f t="shared" si="9"/>
        <v>352.85770718247267</v>
      </c>
      <c r="I144" s="11">
        <f t="shared" si="10"/>
        <v>637.07590164251337</v>
      </c>
      <c r="J144" s="15">
        <f t="shared" si="11"/>
        <v>84048.773822150921</v>
      </c>
    </row>
    <row r="145" spans="3:10">
      <c r="C145" s="14">
        <v>5</v>
      </c>
      <c r="D145" s="9"/>
      <c r="E145" s="9">
        <v>136</v>
      </c>
      <c r="F145" s="10">
        <v>46844</v>
      </c>
      <c r="G145" s="9">
        <f t="shared" si="8"/>
        <v>989.93360882498655</v>
      </c>
      <c r="H145" s="11">
        <f t="shared" si="9"/>
        <v>350.20322425896217</v>
      </c>
      <c r="I145" s="11">
        <f t="shared" si="10"/>
        <v>639.73038456602444</v>
      </c>
      <c r="J145" s="15">
        <f t="shared" si="11"/>
        <v>83409.0434375849</v>
      </c>
    </row>
    <row r="146" spans="3:10">
      <c r="C146" s="14">
        <v>5</v>
      </c>
      <c r="D146" s="9"/>
      <c r="E146" s="9">
        <v>137</v>
      </c>
      <c r="F146" s="10">
        <v>46874</v>
      </c>
      <c r="G146" s="9">
        <f t="shared" si="8"/>
        <v>989.93360882498655</v>
      </c>
      <c r="H146" s="11">
        <f t="shared" si="9"/>
        <v>347.53768098993709</v>
      </c>
      <c r="I146" s="11">
        <f t="shared" si="10"/>
        <v>642.39592783504941</v>
      </c>
      <c r="J146" s="15">
        <f t="shared" si="11"/>
        <v>82766.647509749848</v>
      </c>
    </row>
    <row r="147" spans="3:10">
      <c r="C147" s="14">
        <v>5</v>
      </c>
      <c r="D147" s="9"/>
      <c r="E147" s="9">
        <v>138</v>
      </c>
      <c r="F147" s="10">
        <v>46905</v>
      </c>
      <c r="G147" s="9">
        <f t="shared" si="8"/>
        <v>989.93360882498587</v>
      </c>
      <c r="H147" s="11">
        <f t="shared" si="9"/>
        <v>344.8610312906244</v>
      </c>
      <c r="I147" s="11">
        <f t="shared" si="10"/>
        <v>645.07257753436147</v>
      </c>
      <c r="J147" s="15">
        <f t="shared" si="11"/>
        <v>82121.574932215488</v>
      </c>
    </row>
    <row r="148" spans="3:10">
      <c r="C148" s="14">
        <v>5</v>
      </c>
      <c r="D148" s="9"/>
      <c r="E148" s="9">
        <v>139</v>
      </c>
      <c r="F148" s="10">
        <v>46935</v>
      </c>
      <c r="G148" s="9">
        <f t="shared" si="8"/>
        <v>989.93360882498644</v>
      </c>
      <c r="H148" s="11">
        <f t="shared" si="9"/>
        <v>342.17322888423121</v>
      </c>
      <c r="I148" s="11">
        <f t="shared" si="10"/>
        <v>647.76037994075523</v>
      </c>
      <c r="J148" s="15">
        <f t="shared" si="11"/>
        <v>81473.814552274736</v>
      </c>
    </row>
    <row r="149" spans="3:10">
      <c r="C149" s="14">
        <v>5</v>
      </c>
      <c r="D149" s="9"/>
      <c r="E149" s="9">
        <v>140</v>
      </c>
      <c r="F149" s="10">
        <v>46966</v>
      </c>
      <c r="G149" s="9">
        <f t="shared" si="8"/>
        <v>989.93360882498644</v>
      </c>
      <c r="H149" s="11">
        <f t="shared" si="9"/>
        <v>339.47422730114477</v>
      </c>
      <c r="I149" s="11">
        <f t="shared" si="10"/>
        <v>650.45938152384167</v>
      </c>
      <c r="J149" s="15">
        <f t="shared" si="11"/>
        <v>80823.355170750889</v>
      </c>
    </row>
    <row r="150" spans="3:10">
      <c r="C150" s="14">
        <v>5</v>
      </c>
      <c r="D150" s="9"/>
      <c r="E150" s="9">
        <v>141</v>
      </c>
      <c r="F150" s="10">
        <v>46997</v>
      </c>
      <c r="G150" s="9">
        <f t="shared" si="8"/>
        <v>989.93360882498655</v>
      </c>
      <c r="H150" s="11">
        <f t="shared" si="9"/>
        <v>336.76397987812868</v>
      </c>
      <c r="I150" s="11">
        <f t="shared" si="10"/>
        <v>653.16962894685787</v>
      </c>
      <c r="J150" s="15">
        <f t="shared" si="11"/>
        <v>80170.185541804036</v>
      </c>
    </row>
    <row r="151" spans="3:10">
      <c r="C151" s="14">
        <v>5</v>
      </c>
      <c r="D151" s="9"/>
      <c r="E151" s="9">
        <v>142</v>
      </c>
      <c r="F151" s="10">
        <v>47027</v>
      </c>
      <c r="G151" s="9">
        <f t="shared" si="8"/>
        <v>989.93360882498632</v>
      </c>
      <c r="H151" s="11">
        <f t="shared" si="9"/>
        <v>334.04243975751683</v>
      </c>
      <c r="I151" s="11">
        <f t="shared" si="10"/>
        <v>655.89116906746949</v>
      </c>
      <c r="J151" s="15">
        <f t="shared" si="11"/>
        <v>79514.294372736564</v>
      </c>
    </row>
    <row r="152" spans="3:10">
      <c r="C152" s="14">
        <v>5</v>
      </c>
      <c r="D152" s="9"/>
      <c r="E152" s="9">
        <v>143</v>
      </c>
      <c r="F152" s="10">
        <v>47058</v>
      </c>
      <c r="G152" s="9">
        <f t="shared" si="8"/>
        <v>989.93360882498655</v>
      </c>
      <c r="H152" s="11">
        <f t="shared" si="9"/>
        <v>331.30955988640238</v>
      </c>
      <c r="I152" s="11">
        <f t="shared" si="10"/>
        <v>658.62404893858411</v>
      </c>
      <c r="J152" s="15">
        <f t="shared" si="11"/>
        <v>78855.670323797982</v>
      </c>
    </row>
    <row r="153" spans="3:10">
      <c r="C153" s="14">
        <v>5</v>
      </c>
      <c r="D153" s="9"/>
      <c r="E153" s="9">
        <v>144</v>
      </c>
      <c r="F153" s="10">
        <v>47088</v>
      </c>
      <c r="G153" s="9">
        <f t="shared" si="8"/>
        <v>989.93360882498655</v>
      </c>
      <c r="H153" s="11">
        <f t="shared" si="9"/>
        <v>328.56529301582492</v>
      </c>
      <c r="I153" s="11">
        <f t="shared" si="10"/>
        <v>661.36831580916169</v>
      </c>
      <c r="J153" s="15">
        <f t="shared" si="11"/>
        <v>78194.302007988823</v>
      </c>
    </row>
    <row r="154" spans="3:10">
      <c r="C154" s="14">
        <v>5</v>
      </c>
      <c r="D154" s="9"/>
      <c r="E154" s="9">
        <v>145</v>
      </c>
      <c r="F154" s="10">
        <v>47119</v>
      </c>
      <c r="G154" s="9">
        <f t="shared" si="8"/>
        <v>989.93360882498678</v>
      </c>
      <c r="H154" s="11">
        <f t="shared" si="9"/>
        <v>325.80959169995339</v>
      </c>
      <c r="I154" s="11">
        <f t="shared" si="10"/>
        <v>664.12401712503333</v>
      </c>
      <c r="J154" s="15">
        <f t="shared" si="11"/>
        <v>77530.177990863784</v>
      </c>
    </row>
    <row r="155" spans="3:10">
      <c r="C155" s="14">
        <v>5</v>
      </c>
      <c r="D155" s="9"/>
      <c r="E155" s="9">
        <v>146</v>
      </c>
      <c r="F155" s="10">
        <v>47150</v>
      </c>
      <c r="G155" s="9">
        <f t="shared" si="8"/>
        <v>989.93360882498575</v>
      </c>
      <c r="H155" s="11">
        <f t="shared" si="9"/>
        <v>323.04240829526577</v>
      </c>
      <c r="I155" s="11">
        <f t="shared" si="10"/>
        <v>666.89120052971998</v>
      </c>
      <c r="J155" s="15">
        <f t="shared" si="11"/>
        <v>76863.286790334067</v>
      </c>
    </row>
    <row r="156" spans="3:10">
      <c r="C156" s="14">
        <v>5</v>
      </c>
      <c r="D156" s="9"/>
      <c r="E156" s="9">
        <v>147</v>
      </c>
      <c r="F156" s="10">
        <v>47178</v>
      </c>
      <c r="G156" s="9">
        <f t="shared" si="8"/>
        <v>989.93360882498712</v>
      </c>
      <c r="H156" s="11">
        <f t="shared" si="9"/>
        <v>320.26369495972523</v>
      </c>
      <c r="I156" s="11">
        <f t="shared" si="10"/>
        <v>669.66991386526183</v>
      </c>
      <c r="J156" s="15">
        <f t="shared" si="11"/>
        <v>76193.616876468805</v>
      </c>
    </row>
    <row r="157" spans="3:10">
      <c r="C157" s="14">
        <v>5</v>
      </c>
      <c r="D157" s="9"/>
      <c r="E157" s="9">
        <v>148</v>
      </c>
      <c r="F157" s="10">
        <v>47209</v>
      </c>
      <c r="G157" s="9">
        <f t="shared" si="8"/>
        <v>989.93360882498678</v>
      </c>
      <c r="H157" s="11">
        <f t="shared" si="9"/>
        <v>317.47340365195339</v>
      </c>
      <c r="I157" s="11">
        <f t="shared" si="10"/>
        <v>672.46020517303339</v>
      </c>
      <c r="J157" s="15">
        <f t="shared" si="11"/>
        <v>75521.156671295772</v>
      </c>
    </row>
    <row r="158" spans="3:10">
      <c r="C158" s="14">
        <v>5</v>
      </c>
      <c r="D158" s="9"/>
      <c r="E158" s="9">
        <v>149</v>
      </c>
      <c r="F158" s="10">
        <v>47239</v>
      </c>
      <c r="G158" s="9">
        <f t="shared" si="8"/>
        <v>989.93360882498678</v>
      </c>
      <c r="H158" s="11">
        <f t="shared" si="9"/>
        <v>314.67148613039905</v>
      </c>
      <c r="I158" s="11">
        <f t="shared" si="10"/>
        <v>675.26212269458779</v>
      </c>
      <c r="J158" s="15">
        <f t="shared" si="11"/>
        <v>74845.89454860118</v>
      </c>
    </row>
    <row r="159" spans="3:10">
      <c r="C159" s="14">
        <v>5</v>
      </c>
      <c r="D159" s="9"/>
      <c r="E159" s="9">
        <v>150</v>
      </c>
      <c r="F159" s="10">
        <v>47270</v>
      </c>
      <c r="G159" s="9">
        <f t="shared" si="8"/>
        <v>989.93360882498689</v>
      </c>
      <c r="H159" s="11">
        <f t="shared" si="9"/>
        <v>311.85789395250492</v>
      </c>
      <c r="I159" s="11">
        <f t="shared" si="10"/>
        <v>678.07571487248197</v>
      </c>
      <c r="J159" s="15">
        <f t="shared" si="11"/>
        <v>74167.818833728699</v>
      </c>
    </row>
    <row r="160" spans="3:10">
      <c r="C160" s="14">
        <v>5</v>
      </c>
      <c r="D160" s="9"/>
      <c r="E160" s="9">
        <v>151</v>
      </c>
      <c r="F160" s="10">
        <v>47300</v>
      </c>
      <c r="G160" s="9">
        <f t="shared" si="8"/>
        <v>989.93360882498666</v>
      </c>
      <c r="H160" s="11">
        <f t="shared" si="9"/>
        <v>309.03257847386953</v>
      </c>
      <c r="I160" s="11">
        <f t="shared" si="10"/>
        <v>680.90103035111713</v>
      </c>
      <c r="J160" s="15">
        <f t="shared" si="11"/>
        <v>73486.917803377582</v>
      </c>
    </row>
    <row r="161" spans="3:10">
      <c r="C161" s="14">
        <v>5</v>
      </c>
      <c r="D161" s="9"/>
      <c r="E161" s="9">
        <v>152</v>
      </c>
      <c r="F161" s="10">
        <v>47331</v>
      </c>
      <c r="G161" s="9">
        <f t="shared" si="8"/>
        <v>989.93360882498678</v>
      </c>
      <c r="H161" s="11">
        <f t="shared" si="9"/>
        <v>306.19549084740663</v>
      </c>
      <c r="I161" s="11">
        <f t="shared" si="10"/>
        <v>683.73811797758015</v>
      </c>
      <c r="J161" s="15">
        <f t="shared" si="11"/>
        <v>72803.179685399999</v>
      </c>
    </row>
    <row r="162" spans="3:10">
      <c r="C162" s="14">
        <v>5</v>
      </c>
      <c r="D162" s="9"/>
      <c r="E162" s="9">
        <v>153</v>
      </c>
      <c r="F162" s="10">
        <v>47362</v>
      </c>
      <c r="G162" s="9">
        <f t="shared" si="8"/>
        <v>989.93360882498666</v>
      </c>
      <c r="H162" s="11">
        <f t="shared" si="9"/>
        <v>303.3465820225</v>
      </c>
      <c r="I162" s="11">
        <f t="shared" si="10"/>
        <v>686.58702680248666</v>
      </c>
      <c r="J162" s="15">
        <f t="shared" si="11"/>
        <v>72116.59265859751</v>
      </c>
    </row>
    <row r="163" spans="3:10">
      <c r="C163" s="14">
        <v>5</v>
      </c>
      <c r="D163" s="9"/>
      <c r="E163" s="9">
        <v>154</v>
      </c>
      <c r="F163" s="10">
        <v>47392</v>
      </c>
      <c r="G163" s="9">
        <f t="shared" si="8"/>
        <v>989.93360882498609</v>
      </c>
      <c r="H163" s="11">
        <f t="shared" si="9"/>
        <v>300.48580274415627</v>
      </c>
      <c r="I163" s="11">
        <f t="shared" si="10"/>
        <v>689.44780608082988</v>
      </c>
      <c r="J163" s="15">
        <f t="shared" si="11"/>
        <v>71427.144852516678</v>
      </c>
    </row>
    <row r="164" spans="3:10">
      <c r="C164" s="14">
        <v>5</v>
      </c>
      <c r="D164" s="9"/>
      <c r="E164" s="9">
        <v>155</v>
      </c>
      <c r="F164" s="10">
        <v>47423</v>
      </c>
      <c r="G164" s="9">
        <f t="shared" si="8"/>
        <v>989.93360882498723</v>
      </c>
      <c r="H164" s="11">
        <f t="shared" si="9"/>
        <v>297.61310355215284</v>
      </c>
      <c r="I164" s="11">
        <f t="shared" si="10"/>
        <v>692.32050527283445</v>
      </c>
      <c r="J164" s="15">
        <f t="shared" si="11"/>
        <v>70734.824347243848</v>
      </c>
    </row>
    <row r="165" spans="3:10">
      <c r="C165" s="14">
        <v>5</v>
      </c>
      <c r="D165" s="9"/>
      <c r="E165" s="9">
        <v>156</v>
      </c>
      <c r="F165" s="10">
        <v>47453</v>
      </c>
      <c r="G165" s="9">
        <f t="shared" si="8"/>
        <v>989.93360882498666</v>
      </c>
      <c r="H165" s="11">
        <f t="shared" si="9"/>
        <v>294.72843478018274</v>
      </c>
      <c r="I165" s="11">
        <f t="shared" si="10"/>
        <v>695.20517404480393</v>
      </c>
      <c r="J165" s="15">
        <f t="shared" si="11"/>
        <v>70039.61917319904</v>
      </c>
    </row>
    <row r="166" spans="3:10">
      <c r="C166" s="14">
        <v>5</v>
      </c>
      <c r="D166" s="9"/>
      <c r="E166" s="9">
        <v>157</v>
      </c>
      <c r="F166" s="10">
        <v>47484</v>
      </c>
      <c r="G166" s="9">
        <f t="shared" si="8"/>
        <v>989.933608824987</v>
      </c>
      <c r="H166" s="11">
        <f t="shared" si="9"/>
        <v>291.83174655499602</v>
      </c>
      <c r="I166" s="11">
        <f t="shared" si="10"/>
        <v>698.10186226999099</v>
      </c>
      <c r="J166" s="15">
        <f t="shared" si="11"/>
        <v>69341.517310929048</v>
      </c>
    </row>
    <row r="167" spans="3:10">
      <c r="C167" s="14">
        <v>5</v>
      </c>
      <c r="D167" s="9"/>
      <c r="E167" s="9">
        <v>158</v>
      </c>
      <c r="F167" s="10">
        <v>47515</v>
      </c>
      <c r="G167" s="9">
        <f t="shared" si="8"/>
        <v>989.93360882498689</v>
      </c>
      <c r="H167" s="11">
        <f t="shared" si="9"/>
        <v>288.92298879553766</v>
      </c>
      <c r="I167" s="11">
        <f t="shared" si="10"/>
        <v>701.01062002944923</v>
      </c>
      <c r="J167" s="15">
        <f t="shared" si="11"/>
        <v>68640.506690899594</v>
      </c>
    </row>
    <row r="168" spans="3:10">
      <c r="C168" s="14">
        <v>5</v>
      </c>
      <c r="D168" s="9"/>
      <c r="E168" s="9">
        <v>159</v>
      </c>
      <c r="F168" s="10">
        <v>47543</v>
      </c>
      <c r="G168" s="9">
        <f t="shared" si="8"/>
        <v>989.93360882498678</v>
      </c>
      <c r="H168" s="11">
        <f t="shared" si="9"/>
        <v>286.00211121208167</v>
      </c>
      <c r="I168" s="11">
        <f t="shared" si="10"/>
        <v>703.9314976129051</v>
      </c>
      <c r="J168" s="15">
        <f t="shared" si="11"/>
        <v>67936.575193286684</v>
      </c>
    </row>
    <row r="169" spans="3:10">
      <c r="C169" s="14">
        <v>5</v>
      </c>
      <c r="D169" s="9"/>
      <c r="E169" s="9">
        <v>160</v>
      </c>
      <c r="F169" s="10">
        <v>47574</v>
      </c>
      <c r="G169" s="9">
        <f t="shared" si="8"/>
        <v>989.93360882498689</v>
      </c>
      <c r="H169" s="11">
        <f t="shared" si="9"/>
        <v>283.06906330536117</v>
      </c>
      <c r="I169" s="11">
        <f t="shared" si="10"/>
        <v>706.86454551962572</v>
      </c>
      <c r="J169" s="15">
        <f t="shared" si="11"/>
        <v>67229.71064776706</v>
      </c>
    </row>
    <row r="170" spans="3:10">
      <c r="C170" s="14">
        <v>5</v>
      </c>
      <c r="D170" s="9"/>
      <c r="E170" s="9">
        <v>161</v>
      </c>
      <c r="F170" s="10">
        <v>47604</v>
      </c>
      <c r="G170" s="9">
        <f t="shared" si="8"/>
        <v>989.93360882498666</v>
      </c>
      <c r="H170" s="11">
        <f t="shared" si="9"/>
        <v>280.12379436569609</v>
      </c>
      <c r="I170" s="11">
        <f t="shared" si="10"/>
        <v>709.80981445929058</v>
      </c>
      <c r="J170" s="15">
        <f t="shared" si="11"/>
        <v>66519.900833307765</v>
      </c>
    </row>
    <row r="171" spans="3:10">
      <c r="C171" s="14">
        <v>5</v>
      </c>
      <c r="D171" s="9"/>
      <c r="E171" s="9">
        <v>162</v>
      </c>
      <c r="F171" s="10">
        <v>47635</v>
      </c>
      <c r="G171" s="9">
        <f t="shared" si="8"/>
        <v>989.93360882498644</v>
      </c>
      <c r="H171" s="11">
        <f t="shared" si="9"/>
        <v>277.16625347211567</v>
      </c>
      <c r="I171" s="11">
        <f t="shared" si="10"/>
        <v>712.76735535287071</v>
      </c>
      <c r="J171" s="15">
        <f t="shared" si="11"/>
        <v>65807.133477954892</v>
      </c>
    </row>
    <row r="172" spans="3:10">
      <c r="C172" s="14">
        <v>5</v>
      </c>
      <c r="D172" s="9"/>
      <c r="E172" s="9">
        <v>163</v>
      </c>
      <c r="F172" s="10">
        <v>47665</v>
      </c>
      <c r="G172" s="9">
        <f t="shared" si="8"/>
        <v>989.93360882498723</v>
      </c>
      <c r="H172" s="11">
        <f t="shared" si="9"/>
        <v>274.19638949147873</v>
      </c>
      <c r="I172" s="11">
        <f t="shared" si="10"/>
        <v>715.73721933350851</v>
      </c>
      <c r="J172" s="15">
        <f t="shared" si="11"/>
        <v>65091.396258621382</v>
      </c>
    </row>
    <row r="173" spans="3:10">
      <c r="C173" s="14">
        <v>5</v>
      </c>
      <c r="D173" s="9"/>
      <c r="E173" s="9">
        <v>164</v>
      </c>
      <c r="F173" s="10">
        <v>47696</v>
      </c>
      <c r="G173" s="9">
        <f t="shared" si="8"/>
        <v>989.93360882498712</v>
      </c>
      <c r="H173" s="11">
        <f t="shared" si="9"/>
        <v>271.21415107758912</v>
      </c>
      <c r="I173" s="11">
        <f t="shared" si="10"/>
        <v>718.719457747398</v>
      </c>
      <c r="J173" s="15">
        <f t="shared" si="11"/>
        <v>64372.676800873982</v>
      </c>
    </row>
    <row r="174" spans="3:10">
      <c r="C174" s="14">
        <v>5</v>
      </c>
      <c r="D174" s="9"/>
      <c r="E174" s="9">
        <v>165</v>
      </c>
      <c r="F174" s="10">
        <v>47727</v>
      </c>
      <c r="G174" s="9">
        <f t="shared" si="8"/>
        <v>989.93360882498678</v>
      </c>
      <c r="H174" s="11">
        <f t="shared" si="9"/>
        <v>268.21948667030824</v>
      </c>
      <c r="I174" s="11">
        <f t="shared" si="10"/>
        <v>721.71412215467853</v>
      </c>
      <c r="J174" s="15">
        <f t="shared" si="11"/>
        <v>63650.962678719305</v>
      </c>
    </row>
    <row r="175" spans="3:10">
      <c r="C175" s="14">
        <v>5</v>
      </c>
      <c r="D175" s="9"/>
      <c r="E175" s="9">
        <v>166</v>
      </c>
      <c r="F175" s="10">
        <v>47757</v>
      </c>
      <c r="G175" s="9">
        <f t="shared" si="8"/>
        <v>989.93360882498723</v>
      </c>
      <c r="H175" s="11">
        <f t="shared" si="9"/>
        <v>265.21234449466374</v>
      </c>
      <c r="I175" s="11">
        <f t="shared" si="10"/>
        <v>724.72126433032349</v>
      </c>
      <c r="J175" s="15">
        <f t="shared" si="11"/>
        <v>62926.241414388984</v>
      </c>
    </row>
    <row r="176" spans="3:10">
      <c r="C176" s="14">
        <v>5</v>
      </c>
      <c r="D176" s="9"/>
      <c r="E176" s="9">
        <v>167</v>
      </c>
      <c r="F176" s="10">
        <v>47788</v>
      </c>
      <c r="G176" s="9">
        <f t="shared" si="8"/>
        <v>989.93360882498655</v>
      </c>
      <c r="H176" s="11">
        <f t="shared" si="9"/>
        <v>262.19267255995408</v>
      </c>
      <c r="I176" s="11">
        <f t="shared" si="10"/>
        <v>727.74093626503247</v>
      </c>
      <c r="J176" s="15">
        <f t="shared" si="11"/>
        <v>62198.500478123948</v>
      </c>
    </row>
    <row r="177" spans="3:10">
      <c r="C177" s="14">
        <v>5</v>
      </c>
      <c r="D177" s="9"/>
      <c r="E177" s="9">
        <v>168</v>
      </c>
      <c r="F177" s="10">
        <v>47818</v>
      </c>
      <c r="G177" s="9">
        <f t="shared" si="8"/>
        <v>989.93360882498712</v>
      </c>
      <c r="H177" s="11">
        <f t="shared" si="9"/>
        <v>259.16041865884978</v>
      </c>
      <c r="I177" s="11">
        <f t="shared" si="10"/>
        <v>730.77319016613728</v>
      </c>
      <c r="J177" s="15">
        <f t="shared" si="11"/>
        <v>61467.727287957809</v>
      </c>
    </row>
    <row r="178" spans="3:10">
      <c r="C178" s="14">
        <v>5</v>
      </c>
      <c r="D178" s="9"/>
      <c r="E178" s="9">
        <v>169</v>
      </c>
      <c r="F178" s="10">
        <v>47849</v>
      </c>
      <c r="G178" s="9">
        <f t="shared" si="8"/>
        <v>989.93360882498712</v>
      </c>
      <c r="H178" s="11">
        <f t="shared" si="9"/>
        <v>256.11553036649087</v>
      </c>
      <c r="I178" s="11">
        <f t="shared" si="10"/>
        <v>733.8180784584963</v>
      </c>
      <c r="J178" s="15">
        <f t="shared" si="11"/>
        <v>60733.90920949931</v>
      </c>
    </row>
    <row r="179" spans="3:10">
      <c r="C179" s="14">
        <v>5</v>
      </c>
      <c r="D179" s="9"/>
      <c r="E179" s="9">
        <v>170</v>
      </c>
      <c r="F179" s="10">
        <v>47880</v>
      </c>
      <c r="G179" s="9">
        <f t="shared" si="8"/>
        <v>989.93360882498666</v>
      </c>
      <c r="H179" s="11">
        <f t="shared" si="9"/>
        <v>253.05795503958046</v>
      </c>
      <c r="I179" s="11">
        <f t="shared" si="10"/>
        <v>736.87565378540626</v>
      </c>
      <c r="J179" s="15">
        <f t="shared" si="11"/>
        <v>59997.033555713904</v>
      </c>
    </row>
    <row r="180" spans="3:10">
      <c r="C180" s="14">
        <v>5</v>
      </c>
      <c r="D180" s="9"/>
      <c r="E180" s="9">
        <v>171</v>
      </c>
      <c r="F180" s="10">
        <v>47908</v>
      </c>
      <c r="G180" s="9">
        <f t="shared" si="8"/>
        <v>989.933608824987</v>
      </c>
      <c r="H180" s="11">
        <f t="shared" si="9"/>
        <v>249.98763981547458</v>
      </c>
      <c r="I180" s="11">
        <f t="shared" si="10"/>
        <v>739.9459690095124</v>
      </c>
      <c r="J180" s="15">
        <f t="shared" si="11"/>
        <v>59257.087586704394</v>
      </c>
    </row>
    <row r="181" spans="3:10">
      <c r="C181" s="14">
        <v>5</v>
      </c>
      <c r="D181" s="9"/>
      <c r="E181" s="9">
        <v>172</v>
      </c>
      <c r="F181" s="10">
        <v>47939</v>
      </c>
      <c r="G181" s="9">
        <f t="shared" si="8"/>
        <v>989.93360882498757</v>
      </c>
      <c r="H181" s="11">
        <f t="shared" si="9"/>
        <v>246.90453161126831</v>
      </c>
      <c r="I181" s="11">
        <f t="shared" si="10"/>
        <v>743.02907721371923</v>
      </c>
      <c r="J181" s="15">
        <f t="shared" si="11"/>
        <v>58514.058509490678</v>
      </c>
    </row>
    <row r="182" spans="3:10">
      <c r="C182" s="14">
        <v>5</v>
      </c>
      <c r="D182" s="9"/>
      <c r="E182" s="9">
        <v>173</v>
      </c>
      <c r="F182" s="10">
        <v>47969</v>
      </c>
      <c r="G182" s="9">
        <f t="shared" si="8"/>
        <v>989.93360882498689</v>
      </c>
      <c r="H182" s="11">
        <f t="shared" si="9"/>
        <v>243.80857712287781</v>
      </c>
      <c r="I182" s="11">
        <f t="shared" si="10"/>
        <v>746.12503170210903</v>
      </c>
      <c r="J182" s="15">
        <f t="shared" si="11"/>
        <v>57767.933477788567</v>
      </c>
    </row>
    <row r="183" spans="3:10">
      <c r="C183" s="14">
        <v>5</v>
      </c>
      <c r="D183" s="9"/>
      <c r="E183" s="9">
        <v>174</v>
      </c>
      <c r="F183" s="10">
        <v>48000</v>
      </c>
      <c r="G183" s="9">
        <f t="shared" si="8"/>
        <v>989.93360882498712</v>
      </c>
      <c r="H183" s="11">
        <f t="shared" si="9"/>
        <v>240.69972282411905</v>
      </c>
      <c r="I183" s="11">
        <f t="shared" si="10"/>
        <v>749.2338860008681</v>
      </c>
      <c r="J183" s="15">
        <f t="shared" si="11"/>
        <v>57018.699591787699</v>
      </c>
    </row>
    <row r="184" spans="3:10">
      <c r="C184" s="14">
        <v>5</v>
      </c>
      <c r="D184" s="9"/>
      <c r="E184" s="9">
        <v>175</v>
      </c>
      <c r="F184" s="10">
        <v>48030</v>
      </c>
      <c r="G184" s="9">
        <f t="shared" si="8"/>
        <v>989.93360882498712</v>
      </c>
      <c r="H184" s="11">
        <f t="shared" si="9"/>
        <v>237.57791496578207</v>
      </c>
      <c r="I184" s="11">
        <f t="shared" si="10"/>
        <v>752.35569385920508</v>
      </c>
      <c r="J184" s="15">
        <f t="shared" si="11"/>
        <v>56266.343897928491</v>
      </c>
    </row>
    <row r="185" spans="3:10">
      <c r="C185" s="14">
        <v>5</v>
      </c>
      <c r="D185" s="9"/>
      <c r="E185" s="9">
        <v>176</v>
      </c>
      <c r="F185" s="10">
        <v>48061</v>
      </c>
      <c r="G185" s="9">
        <f t="shared" si="8"/>
        <v>989.93360882498746</v>
      </c>
      <c r="H185" s="11">
        <f t="shared" si="9"/>
        <v>234.44309957470207</v>
      </c>
      <c r="I185" s="11">
        <f t="shared" si="10"/>
        <v>755.49050925028541</v>
      </c>
      <c r="J185" s="15">
        <f t="shared" si="11"/>
        <v>55510.853388678202</v>
      </c>
    </row>
    <row r="186" spans="3:10">
      <c r="C186" s="14">
        <v>5</v>
      </c>
      <c r="D186" s="9"/>
      <c r="E186" s="9">
        <v>177</v>
      </c>
      <c r="F186" s="10">
        <v>48092</v>
      </c>
      <c r="G186" s="9">
        <f t="shared" si="8"/>
        <v>989.93360882498712</v>
      </c>
      <c r="H186" s="11">
        <f t="shared" si="9"/>
        <v>231.29522245282584</v>
      </c>
      <c r="I186" s="11">
        <f t="shared" si="10"/>
        <v>758.63838637216122</v>
      </c>
      <c r="J186" s="15">
        <f t="shared" si="11"/>
        <v>54752.215002306039</v>
      </c>
    </row>
    <row r="187" spans="3:10">
      <c r="C187" s="14">
        <v>5</v>
      </c>
      <c r="D187" s="9"/>
      <c r="E187" s="9">
        <v>178</v>
      </c>
      <c r="F187" s="10">
        <v>48122</v>
      </c>
      <c r="G187" s="9">
        <f t="shared" si="8"/>
        <v>989.93360882498609</v>
      </c>
      <c r="H187" s="11">
        <f t="shared" si="9"/>
        <v>228.13422917627517</v>
      </c>
      <c r="I187" s="11">
        <f t="shared" si="10"/>
        <v>761.7993796487109</v>
      </c>
      <c r="J187" s="15">
        <f t="shared" si="11"/>
        <v>53990.415622657325</v>
      </c>
    </row>
    <row r="188" spans="3:10">
      <c r="C188" s="14">
        <v>5</v>
      </c>
      <c r="D188" s="9"/>
      <c r="E188" s="9">
        <v>179</v>
      </c>
      <c r="F188" s="10">
        <v>48153</v>
      </c>
      <c r="G188" s="9">
        <f t="shared" si="8"/>
        <v>989.93360882498791</v>
      </c>
      <c r="H188" s="11">
        <f t="shared" si="9"/>
        <v>224.96006509440554</v>
      </c>
      <c r="I188" s="11">
        <f t="shared" si="10"/>
        <v>764.97354373058238</v>
      </c>
      <c r="J188" s="15">
        <f t="shared" si="11"/>
        <v>53225.442078926746</v>
      </c>
    </row>
    <row r="189" spans="3:10">
      <c r="C189" s="14">
        <v>5</v>
      </c>
      <c r="D189" s="9"/>
      <c r="E189" s="9">
        <v>180</v>
      </c>
      <c r="F189" s="10">
        <v>48183</v>
      </c>
      <c r="G189" s="9">
        <f t="shared" si="8"/>
        <v>989.93360882498757</v>
      </c>
      <c r="H189" s="11">
        <f t="shared" si="9"/>
        <v>221.77267532886142</v>
      </c>
      <c r="I189" s="11">
        <f t="shared" si="10"/>
        <v>768.16093349612618</v>
      </c>
      <c r="J189" s="15">
        <f t="shared" si="11"/>
        <v>52457.281145430621</v>
      </c>
    </row>
    <row r="190" spans="3:10">
      <c r="C190" s="14">
        <v>5</v>
      </c>
      <c r="D190" s="9"/>
      <c r="E190" s="9">
        <v>181</v>
      </c>
      <c r="F190" s="10">
        <v>48214</v>
      </c>
      <c r="G190" s="9">
        <f t="shared" si="8"/>
        <v>989.93360882498791</v>
      </c>
      <c r="H190" s="11">
        <f t="shared" si="9"/>
        <v>218.57200477262759</v>
      </c>
      <c r="I190" s="11">
        <f t="shared" si="10"/>
        <v>771.36160405236035</v>
      </c>
      <c r="J190" s="15">
        <f t="shared" si="11"/>
        <v>51685.919541378258</v>
      </c>
    </row>
    <row r="191" spans="3:10">
      <c r="C191" s="14">
        <v>5</v>
      </c>
      <c r="D191" s="9"/>
      <c r="E191" s="9">
        <v>182</v>
      </c>
      <c r="F191" s="10">
        <v>48245</v>
      </c>
      <c r="G191" s="9">
        <f t="shared" si="8"/>
        <v>989.93360882498791</v>
      </c>
      <c r="H191" s="11">
        <f t="shared" si="9"/>
        <v>215.35799808907609</v>
      </c>
      <c r="I191" s="11">
        <f t="shared" si="10"/>
        <v>774.57561073591182</v>
      </c>
      <c r="J191" s="15">
        <f t="shared" si="11"/>
        <v>50911.343930642346</v>
      </c>
    </row>
    <row r="192" spans="3:10">
      <c r="C192" s="14">
        <v>5</v>
      </c>
      <c r="D192" s="9"/>
      <c r="E192" s="9">
        <v>183</v>
      </c>
      <c r="F192" s="10">
        <v>48274</v>
      </c>
      <c r="G192" s="9">
        <f t="shared" si="8"/>
        <v>989.93360882498723</v>
      </c>
      <c r="H192" s="11">
        <f t="shared" si="9"/>
        <v>212.13059971100978</v>
      </c>
      <c r="I192" s="11">
        <f t="shared" si="10"/>
        <v>777.8030091139774</v>
      </c>
      <c r="J192" s="15">
        <f t="shared" si="11"/>
        <v>50133.540921528365</v>
      </c>
    </row>
    <row r="193" spans="3:10">
      <c r="C193" s="14">
        <v>5</v>
      </c>
      <c r="D193" s="9"/>
      <c r="E193" s="9">
        <v>184</v>
      </c>
      <c r="F193" s="10">
        <v>48305</v>
      </c>
      <c r="G193" s="9">
        <f t="shared" si="8"/>
        <v>989.93360882498826</v>
      </c>
      <c r="H193" s="11">
        <f t="shared" si="9"/>
        <v>208.88975383970151</v>
      </c>
      <c r="I193" s="11">
        <f t="shared" si="10"/>
        <v>781.04385498528677</v>
      </c>
      <c r="J193" s="15">
        <f t="shared" si="11"/>
        <v>49352.497066543081</v>
      </c>
    </row>
    <row r="194" spans="3:10">
      <c r="C194" s="14">
        <v>5</v>
      </c>
      <c r="D194" s="9"/>
      <c r="E194" s="9">
        <v>185</v>
      </c>
      <c r="F194" s="10">
        <v>48335</v>
      </c>
      <c r="G194" s="9">
        <f t="shared" si="8"/>
        <v>989.93360882498746</v>
      </c>
      <c r="H194" s="11">
        <f t="shared" si="9"/>
        <v>205.6354044439295</v>
      </c>
      <c r="I194" s="11">
        <f t="shared" si="10"/>
        <v>784.29820438105799</v>
      </c>
      <c r="J194" s="15">
        <f t="shared" si="11"/>
        <v>48568.198862162026</v>
      </c>
    </row>
    <row r="195" spans="3:10">
      <c r="C195" s="14">
        <v>5</v>
      </c>
      <c r="D195" s="9"/>
      <c r="E195" s="9">
        <v>186</v>
      </c>
      <c r="F195" s="10">
        <v>48366</v>
      </c>
      <c r="G195" s="9">
        <f t="shared" si="8"/>
        <v>989.93360882498678</v>
      </c>
      <c r="H195" s="11">
        <f t="shared" si="9"/>
        <v>202.36749525900842</v>
      </c>
      <c r="I195" s="11">
        <f t="shared" si="10"/>
        <v>787.56611356597841</v>
      </c>
      <c r="J195" s="15">
        <f t="shared" si="11"/>
        <v>47780.63274859605</v>
      </c>
    </row>
    <row r="196" spans="3:10">
      <c r="C196" s="14">
        <v>5</v>
      </c>
      <c r="D196" s="9"/>
      <c r="E196" s="9">
        <v>187</v>
      </c>
      <c r="F196" s="10">
        <v>48396</v>
      </c>
      <c r="G196" s="9">
        <f t="shared" si="8"/>
        <v>989.9336088249878</v>
      </c>
      <c r="H196" s="11">
        <f t="shared" si="9"/>
        <v>199.08596978581687</v>
      </c>
      <c r="I196" s="11">
        <f t="shared" si="10"/>
        <v>790.84763903917087</v>
      </c>
      <c r="J196" s="15">
        <f t="shared" si="11"/>
        <v>46989.785109556877</v>
      </c>
    </row>
    <row r="197" spans="3:10">
      <c r="C197" s="14">
        <v>5</v>
      </c>
      <c r="D197" s="9"/>
      <c r="E197" s="9">
        <v>188</v>
      </c>
      <c r="F197" s="10">
        <v>48427</v>
      </c>
      <c r="G197" s="9">
        <f t="shared" si="8"/>
        <v>989.93360882498769</v>
      </c>
      <c r="H197" s="11">
        <f t="shared" si="9"/>
        <v>195.7907712898203</v>
      </c>
      <c r="I197" s="11">
        <f t="shared" si="10"/>
        <v>794.14283753516736</v>
      </c>
      <c r="J197" s="15">
        <f t="shared" si="11"/>
        <v>46195.642272021709</v>
      </c>
    </row>
    <row r="198" spans="3:10">
      <c r="C198" s="14">
        <v>5</v>
      </c>
      <c r="D198" s="9"/>
      <c r="E198" s="9">
        <v>189</v>
      </c>
      <c r="F198" s="10">
        <v>48458</v>
      </c>
      <c r="G198" s="9">
        <f t="shared" si="8"/>
        <v>989.93360882498746</v>
      </c>
      <c r="H198" s="11">
        <f t="shared" si="9"/>
        <v>192.48184280009045</v>
      </c>
      <c r="I198" s="11">
        <f t="shared" si="10"/>
        <v>797.45176602489698</v>
      </c>
      <c r="J198" s="15">
        <f t="shared" si="11"/>
        <v>45398.190505996812</v>
      </c>
    </row>
    <row r="199" spans="3:10">
      <c r="C199" s="14">
        <v>5</v>
      </c>
      <c r="D199" s="9"/>
      <c r="E199" s="9">
        <v>190</v>
      </c>
      <c r="F199" s="10">
        <v>48488</v>
      </c>
      <c r="G199" s="9">
        <f t="shared" si="8"/>
        <v>989.93360882498814</v>
      </c>
      <c r="H199" s="11">
        <f t="shared" si="9"/>
        <v>189.15912710832006</v>
      </c>
      <c r="I199" s="11">
        <f t="shared" si="10"/>
        <v>800.77448171666811</v>
      </c>
      <c r="J199" s="15">
        <f t="shared" si="11"/>
        <v>44597.416024280144</v>
      </c>
    </row>
    <row r="200" spans="3:10">
      <c r="C200" s="14">
        <v>5</v>
      </c>
      <c r="D200" s="9"/>
      <c r="E200" s="9">
        <v>191</v>
      </c>
      <c r="F200" s="10">
        <v>48519</v>
      </c>
      <c r="G200" s="9">
        <f t="shared" si="8"/>
        <v>989.93360882498882</v>
      </c>
      <c r="H200" s="11">
        <f t="shared" si="9"/>
        <v>185.82256676783393</v>
      </c>
      <c r="I200" s="11">
        <f t="shared" si="10"/>
        <v>804.11104205715492</v>
      </c>
      <c r="J200" s="15">
        <f t="shared" si="11"/>
        <v>43793.304982222988</v>
      </c>
    </row>
    <row r="201" spans="3:10">
      <c r="C201" s="14">
        <v>5</v>
      </c>
      <c r="D201" s="9"/>
      <c r="E201" s="9">
        <v>192</v>
      </c>
      <c r="F201" s="10">
        <v>48549</v>
      </c>
      <c r="G201" s="9">
        <f t="shared" si="8"/>
        <v>989.93360882498826</v>
      </c>
      <c r="H201" s="11">
        <f t="shared" si="9"/>
        <v>182.4721040925958</v>
      </c>
      <c r="I201" s="11">
        <f t="shared" si="10"/>
        <v>807.46150473239243</v>
      </c>
      <c r="J201" s="15">
        <f t="shared" si="11"/>
        <v>42985.843477490598</v>
      </c>
    </row>
    <row r="202" spans="3:10">
      <c r="C202" s="14">
        <v>5</v>
      </c>
      <c r="D202" s="9"/>
      <c r="E202" s="9">
        <v>193</v>
      </c>
      <c r="F202" s="10">
        <v>48580</v>
      </c>
      <c r="G202" s="9">
        <f t="shared" si="8"/>
        <v>989.93360882498803</v>
      </c>
      <c r="H202" s="11">
        <f t="shared" si="9"/>
        <v>179.10768115621082</v>
      </c>
      <c r="I202" s="11">
        <f t="shared" si="10"/>
        <v>810.82592766877724</v>
      </c>
      <c r="J202" s="15">
        <f t="shared" si="11"/>
        <v>42175.017549821823</v>
      </c>
    </row>
    <row r="203" spans="3:10">
      <c r="C203" s="14">
        <v>5</v>
      </c>
      <c r="D203" s="9"/>
      <c r="E203" s="9">
        <v>194</v>
      </c>
      <c r="F203" s="10">
        <v>48611</v>
      </c>
      <c r="G203" s="9">
        <f t="shared" si="8"/>
        <v>989.93360882498735</v>
      </c>
      <c r="H203" s="11">
        <f t="shared" si="9"/>
        <v>175.72923979092425</v>
      </c>
      <c r="I203" s="11">
        <f t="shared" si="10"/>
        <v>814.20436903406312</v>
      </c>
      <c r="J203" s="15">
        <f t="shared" si="11"/>
        <v>41360.813180787758</v>
      </c>
    </row>
    <row r="204" spans="3:10">
      <c r="C204" s="14">
        <v>5</v>
      </c>
      <c r="D204" s="9"/>
      <c r="E204" s="9">
        <v>195</v>
      </c>
      <c r="F204" s="10">
        <v>48639</v>
      </c>
      <c r="G204" s="9">
        <f t="shared" ref="G204:G249" si="12">J203*(B$5/1200)/(1-(1+B$5/1200)^-(B$6*12-E203))</f>
        <v>989.93360882498894</v>
      </c>
      <c r="H204" s="11">
        <f t="shared" ref="H204:H249" si="13">J203*C203/1200</f>
        <v>172.33672158661565</v>
      </c>
      <c r="I204" s="11">
        <f t="shared" ref="I204:I249" si="14">G204-H204</f>
        <v>817.59688723837326</v>
      </c>
      <c r="J204" s="15">
        <f t="shared" ref="J204:J249" si="15">J203-I204-D204</f>
        <v>40543.216293549383</v>
      </c>
    </row>
    <row r="205" spans="3:10">
      <c r="C205" s="14">
        <v>5</v>
      </c>
      <c r="D205" s="9"/>
      <c r="E205" s="9">
        <v>196</v>
      </c>
      <c r="F205" s="10">
        <v>48670</v>
      </c>
      <c r="G205" s="9">
        <f t="shared" si="12"/>
        <v>989.93360882498905</v>
      </c>
      <c r="H205" s="11">
        <f t="shared" si="13"/>
        <v>168.93006788978911</v>
      </c>
      <c r="I205" s="11">
        <f t="shared" si="14"/>
        <v>821.00354093519991</v>
      </c>
      <c r="J205" s="15">
        <f t="shared" si="15"/>
        <v>39722.212752614185</v>
      </c>
    </row>
    <row r="206" spans="3:10">
      <c r="C206" s="14">
        <v>5</v>
      </c>
      <c r="D206" s="9"/>
      <c r="E206" s="9">
        <v>197</v>
      </c>
      <c r="F206" s="10">
        <v>48700</v>
      </c>
      <c r="G206" s="9">
        <f t="shared" si="12"/>
        <v>989.93360882498848</v>
      </c>
      <c r="H206" s="11">
        <f t="shared" si="13"/>
        <v>165.5092198025591</v>
      </c>
      <c r="I206" s="11">
        <f t="shared" si="14"/>
        <v>824.42438902242941</v>
      </c>
      <c r="J206" s="15">
        <f t="shared" si="15"/>
        <v>38897.788363591753</v>
      </c>
    </row>
    <row r="207" spans="3:10">
      <c r="C207" s="14">
        <v>5</v>
      </c>
      <c r="D207" s="9"/>
      <c r="E207" s="9">
        <v>198</v>
      </c>
      <c r="F207" s="10">
        <v>48731</v>
      </c>
      <c r="G207" s="9">
        <f t="shared" si="12"/>
        <v>989.93360882498894</v>
      </c>
      <c r="H207" s="11">
        <f t="shared" si="13"/>
        <v>162.07411818163231</v>
      </c>
      <c r="I207" s="11">
        <f t="shared" si="14"/>
        <v>827.85949064335659</v>
      </c>
      <c r="J207" s="15">
        <f t="shared" si="15"/>
        <v>38069.928872948396</v>
      </c>
    </row>
    <row r="208" spans="3:10">
      <c r="C208" s="14">
        <v>5</v>
      </c>
      <c r="D208" s="9"/>
      <c r="E208" s="9">
        <v>199</v>
      </c>
      <c r="F208" s="10">
        <v>48761</v>
      </c>
      <c r="G208" s="9">
        <f t="shared" si="12"/>
        <v>989.93360882498757</v>
      </c>
      <c r="H208" s="11">
        <f t="shared" si="13"/>
        <v>158.62470363728499</v>
      </c>
      <c r="I208" s="11">
        <f t="shared" si="14"/>
        <v>831.30890518770252</v>
      </c>
      <c r="J208" s="15">
        <f t="shared" si="15"/>
        <v>37238.619967760693</v>
      </c>
    </row>
    <row r="209" spans="3:10">
      <c r="C209" s="14">
        <v>5</v>
      </c>
      <c r="D209" s="9"/>
      <c r="E209" s="9">
        <v>200</v>
      </c>
      <c r="F209" s="10">
        <v>48792</v>
      </c>
      <c r="G209" s="9">
        <f t="shared" si="12"/>
        <v>989.93360882498928</v>
      </c>
      <c r="H209" s="11">
        <f t="shared" si="13"/>
        <v>155.16091653233622</v>
      </c>
      <c r="I209" s="11">
        <f t="shared" si="14"/>
        <v>834.77269229265312</v>
      </c>
      <c r="J209" s="15">
        <f t="shared" si="15"/>
        <v>36403.847275468041</v>
      </c>
    </row>
    <row r="210" spans="3:10">
      <c r="C210" s="14">
        <v>5</v>
      </c>
      <c r="D210" s="9"/>
      <c r="E210" s="9">
        <v>201</v>
      </c>
      <c r="F210" s="10">
        <v>48823</v>
      </c>
      <c r="G210" s="9">
        <f t="shared" si="12"/>
        <v>989.93360882498916</v>
      </c>
      <c r="H210" s="11">
        <f t="shared" si="13"/>
        <v>151.68269698111683</v>
      </c>
      <c r="I210" s="11">
        <f t="shared" si="14"/>
        <v>838.25091184387236</v>
      </c>
      <c r="J210" s="15">
        <f t="shared" si="15"/>
        <v>35565.596363624165</v>
      </c>
    </row>
    <row r="211" spans="3:10">
      <c r="C211" s="14">
        <v>5</v>
      </c>
      <c r="D211" s="9"/>
      <c r="E211" s="9">
        <v>202</v>
      </c>
      <c r="F211" s="10">
        <v>48853</v>
      </c>
      <c r="G211" s="9">
        <f t="shared" si="12"/>
        <v>989.93360882498848</v>
      </c>
      <c r="H211" s="11">
        <f t="shared" si="13"/>
        <v>148.18998484843402</v>
      </c>
      <c r="I211" s="11">
        <f t="shared" si="14"/>
        <v>841.74362397655443</v>
      </c>
      <c r="J211" s="15">
        <f t="shared" si="15"/>
        <v>34723.852739647613</v>
      </c>
    </row>
    <row r="212" spans="3:10">
      <c r="C212" s="14">
        <v>5</v>
      </c>
      <c r="D212" s="9"/>
      <c r="E212" s="9">
        <v>203</v>
      </c>
      <c r="F212" s="10">
        <v>48884</v>
      </c>
      <c r="G212" s="9">
        <f t="shared" si="12"/>
        <v>989.93360882498894</v>
      </c>
      <c r="H212" s="11">
        <f t="shared" si="13"/>
        <v>144.68271974853172</v>
      </c>
      <c r="I212" s="11">
        <f t="shared" si="14"/>
        <v>845.25088907645727</v>
      </c>
      <c r="J212" s="15">
        <f t="shared" si="15"/>
        <v>33878.601850571155</v>
      </c>
    </row>
    <row r="213" spans="3:10">
      <c r="C213" s="14">
        <v>5</v>
      </c>
      <c r="D213" s="9"/>
      <c r="E213" s="9">
        <v>204</v>
      </c>
      <c r="F213" s="10">
        <v>48914</v>
      </c>
      <c r="G213" s="9">
        <f t="shared" si="12"/>
        <v>989.93360882498973</v>
      </c>
      <c r="H213" s="11">
        <f t="shared" si="13"/>
        <v>141.16084104404649</v>
      </c>
      <c r="I213" s="11">
        <f t="shared" si="14"/>
        <v>848.77276778094324</v>
      </c>
      <c r="J213" s="15">
        <f t="shared" si="15"/>
        <v>33029.829082790209</v>
      </c>
    </row>
    <row r="214" spans="3:10">
      <c r="C214" s="14">
        <v>5</v>
      </c>
      <c r="D214" s="9"/>
      <c r="E214" s="9">
        <v>205</v>
      </c>
      <c r="F214" s="10">
        <v>48945</v>
      </c>
      <c r="G214" s="9">
        <f t="shared" si="12"/>
        <v>989.93360882498939</v>
      </c>
      <c r="H214" s="11">
        <f t="shared" si="13"/>
        <v>137.62428784495921</v>
      </c>
      <c r="I214" s="11">
        <f t="shared" si="14"/>
        <v>852.30932098003018</v>
      </c>
      <c r="J214" s="15">
        <f t="shared" si="15"/>
        <v>32177.519761810177</v>
      </c>
    </row>
    <row r="215" spans="3:10">
      <c r="C215" s="14">
        <v>5</v>
      </c>
      <c r="D215" s="9"/>
      <c r="E215" s="9">
        <v>206</v>
      </c>
      <c r="F215" s="10">
        <v>48976</v>
      </c>
      <c r="G215" s="9">
        <f t="shared" si="12"/>
        <v>989.93360882498826</v>
      </c>
      <c r="H215" s="11">
        <f t="shared" si="13"/>
        <v>134.07299900754242</v>
      </c>
      <c r="I215" s="11">
        <f t="shared" si="14"/>
        <v>855.86060981744583</v>
      </c>
      <c r="J215" s="15">
        <f t="shared" si="15"/>
        <v>31321.659151992731</v>
      </c>
    </row>
    <row r="216" spans="3:10">
      <c r="C216" s="14">
        <v>5</v>
      </c>
      <c r="D216" s="9"/>
      <c r="E216" s="9">
        <v>207</v>
      </c>
      <c r="F216" s="10">
        <v>49004</v>
      </c>
      <c r="G216" s="9">
        <f t="shared" si="12"/>
        <v>989.93360882498951</v>
      </c>
      <c r="H216" s="11">
        <f t="shared" si="13"/>
        <v>130.50691313330304</v>
      </c>
      <c r="I216" s="11">
        <f t="shared" si="14"/>
        <v>859.42669569168652</v>
      </c>
      <c r="J216" s="15">
        <f t="shared" si="15"/>
        <v>30462.232456301044</v>
      </c>
    </row>
    <row r="217" spans="3:10">
      <c r="C217" s="14">
        <v>5</v>
      </c>
      <c r="D217" s="9"/>
      <c r="E217" s="9">
        <v>208</v>
      </c>
      <c r="F217" s="10">
        <v>49035</v>
      </c>
      <c r="G217" s="9">
        <f t="shared" si="12"/>
        <v>989.93360882498848</v>
      </c>
      <c r="H217" s="11">
        <f t="shared" si="13"/>
        <v>126.925968567921</v>
      </c>
      <c r="I217" s="11">
        <f t="shared" si="14"/>
        <v>863.00764025706746</v>
      </c>
      <c r="J217" s="15">
        <f t="shared" si="15"/>
        <v>29599.224816043978</v>
      </c>
    </row>
    <row r="218" spans="3:10">
      <c r="C218" s="14">
        <v>5</v>
      </c>
      <c r="D218" s="9"/>
      <c r="E218" s="9">
        <v>209</v>
      </c>
      <c r="F218" s="10">
        <v>49065</v>
      </c>
      <c r="G218" s="9">
        <f t="shared" si="12"/>
        <v>989.93360882498894</v>
      </c>
      <c r="H218" s="11">
        <f t="shared" si="13"/>
        <v>123.33010340018323</v>
      </c>
      <c r="I218" s="11">
        <f t="shared" si="14"/>
        <v>866.60350542480569</v>
      </c>
      <c r="J218" s="15">
        <f t="shared" si="15"/>
        <v>28732.621310619172</v>
      </c>
    </row>
    <row r="219" spans="3:10">
      <c r="C219" s="14">
        <v>5</v>
      </c>
      <c r="D219" s="9"/>
      <c r="E219" s="9">
        <v>210</v>
      </c>
      <c r="F219" s="10">
        <v>49096</v>
      </c>
      <c r="G219" s="9">
        <f t="shared" si="12"/>
        <v>989.93360882498757</v>
      </c>
      <c r="H219" s="11">
        <f t="shared" si="13"/>
        <v>119.71925546091322</v>
      </c>
      <c r="I219" s="11">
        <f t="shared" si="14"/>
        <v>870.21435336407433</v>
      </c>
      <c r="J219" s="15">
        <f t="shared" si="15"/>
        <v>27862.406957255098</v>
      </c>
    </row>
    <row r="220" spans="3:10">
      <c r="C220" s="14">
        <v>5</v>
      </c>
      <c r="D220" s="9"/>
      <c r="E220" s="9">
        <v>211</v>
      </c>
      <c r="F220" s="10">
        <v>49126</v>
      </c>
      <c r="G220" s="9">
        <f t="shared" si="12"/>
        <v>989.93360882499098</v>
      </c>
      <c r="H220" s="11">
        <f t="shared" si="13"/>
        <v>116.09336232189625</v>
      </c>
      <c r="I220" s="11">
        <f t="shared" si="14"/>
        <v>873.8402465030947</v>
      </c>
      <c r="J220" s="15">
        <f t="shared" si="15"/>
        <v>26988.566710752002</v>
      </c>
    </row>
    <row r="221" spans="3:10">
      <c r="C221" s="14">
        <v>5</v>
      </c>
      <c r="D221" s="9"/>
      <c r="E221" s="9">
        <v>212</v>
      </c>
      <c r="F221" s="10">
        <v>49157</v>
      </c>
      <c r="G221" s="9">
        <f t="shared" si="12"/>
        <v>989.93360882499098</v>
      </c>
      <c r="H221" s="11">
        <f t="shared" si="13"/>
        <v>112.45236129480001</v>
      </c>
      <c r="I221" s="11">
        <f t="shared" si="14"/>
        <v>877.48124753019101</v>
      </c>
      <c r="J221" s="15">
        <f t="shared" si="15"/>
        <v>26111.085463221811</v>
      </c>
    </row>
    <row r="222" spans="3:10">
      <c r="C222" s="14">
        <v>5</v>
      </c>
      <c r="D222" s="9"/>
      <c r="E222" s="9">
        <v>213</v>
      </c>
      <c r="F222" s="10">
        <v>49188</v>
      </c>
      <c r="G222" s="9">
        <f t="shared" si="12"/>
        <v>989.93360882499019</v>
      </c>
      <c r="H222" s="11">
        <f t="shared" si="13"/>
        <v>108.79618943009088</v>
      </c>
      <c r="I222" s="11">
        <f t="shared" si="14"/>
        <v>881.13741939489933</v>
      </c>
      <c r="J222" s="15">
        <f t="shared" si="15"/>
        <v>25229.948043826913</v>
      </c>
    </row>
    <row r="223" spans="3:10">
      <c r="C223" s="14">
        <v>5</v>
      </c>
      <c r="D223" s="9"/>
      <c r="E223" s="9">
        <v>214</v>
      </c>
      <c r="F223" s="10">
        <v>49218</v>
      </c>
      <c r="G223" s="9">
        <f t="shared" si="12"/>
        <v>989.93360882499076</v>
      </c>
      <c r="H223" s="11">
        <f t="shared" si="13"/>
        <v>105.12478351594547</v>
      </c>
      <c r="I223" s="11">
        <f t="shared" si="14"/>
        <v>884.80882530904523</v>
      </c>
      <c r="J223" s="15">
        <f t="shared" si="15"/>
        <v>24345.139218517867</v>
      </c>
    </row>
    <row r="224" spans="3:10">
      <c r="C224" s="14">
        <v>5</v>
      </c>
      <c r="D224" s="9"/>
      <c r="E224" s="9">
        <v>215</v>
      </c>
      <c r="F224" s="10">
        <v>49249</v>
      </c>
      <c r="G224" s="9">
        <f t="shared" si="12"/>
        <v>989.93360882498848</v>
      </c>
      <c r="H224" s="11">
        <f t="shared" si="13"/>
        <v>101.43808007715778</v>
      </c>
      <c r="I224" s="11">
        <f t="shared" si="14"/>
        <v>888.49552874783069</v>
      </c>
      <c r="J224" s="15">
        <f t="shared" si="15"/>
        <v>23456.643689770037</v>
      </c>
    </row>
    <row r="225" spans="3:10">
      <c r="C225" s="14">
        <v>5</v>
      </c>
      <c r="D225" s="9"/>
      <c r="E225" s="9">
        <v>216</v>
      </c>
      <c r="F225" s="10">
        <v>49279</v>
      </c>
      <c r="G225" s="9">
        <f t="shared" si="12"/>
        <v>989.93360882499098</v>
      </c>
      <c r="H225" s="11">
        <f t="shared" si="13"/>
        <v>97.736015374041813</v>
      </c>
      <c r="I225" s="11">
        <f t="shared" si="14"/>
        <v>892.19759345094917</v>
      </c>
      <c r="J225" s="15">
        <f t="shared" si="15"/>
        <v>22564.446096319087</v>
      </c>
    </row>
    <row r="226" spans="3:10">
      <c r="C226" s="14">
        <v>5</v>
      </c>
      <c r="D226" s="9"/>
      <c r="E226" s="9">
        <v>217</v>
      </c>
      <c r="F226" s="10">
        <v>49310</v>
      </c>
      <c r="G226" s="9">
        <f t="shared" si="12"/>
        <v>989.93360882498996</v>
      </c>
      <c r="H226" s="11">
        <f t="shared" si="13"/>
        <v>94.018525401329541</v>
      </c>
      <c r="I226" s="11">
        <f t="shared" si="14"/>
        <v>895.91508342366046</v>
      </c>
      <c r="J226" s="15">
        <f t="shared" si="15"/>
        <v>21668.531012895426</v>
      </c>
    </row>
    <row r="227" spans="3:10">
      <c r="C227" s="14">
        <v>5</v>
      </c>
      <c r="D227" s="9"/>
      <c r="E227" s="9">
        <v>218</v>
      </c>
      <c r="F227" s="10">
        <v>49341</v>
      </c>
      <c r="G227" s="9">
        <f t="shared" si="12"/>
        <v>989.93360882498791</v>
      </c>
      <c r="H227" s="11">
        <f t="shared" si="13"/>
        <v>90.285545887064274</v>
      </c>
      <c r="I227" s="11">
        <f t="shared" si="14"/>
        <v>899.64806293792367</v>
      </c>
      <c r="J227" s="15">
        <f t="shared" si="15"/>
        <v>20768.882949957504</v>
      </c>
    </row>
    <row r="228" spans="3:10">
      <c r="C228" s="14">
        <v>5</v>
      </c>
      <c r="D228" s="9"/>
      <c r="E228" s="9">
        <v>219</v>
      </c>
      <c r="F228" s="10">
        <v>49369</v>
      </c>
      <c r="G228" s="9">
        <f t="shared" si="12"/>
        <v>989.93360882499223</v>
      </c>
      <c r="H228" s="11">
        <f t="shared" si="13"/>
        <v>86.537012291489603</v>
      </c>
      <c r="I228" s="11">
        <f t="shared" si="14"/>
        <v>903.39659653350259</v>
      </c>
      <c r="J228" s="15">
        <f t="shared" si="15"/>
        <v>19865.486353424003</v>
      </c>
    </row>
    <row r="229" spans="3:10">
      <c r="C229" s="14">
        <v>5</v>
      </c>
      <c r="D229" s="9"/>
      <c r="E229" s="9">
        <v>220</v>
      </c>
      <c r="F229" s="10">
        <v>49400</v>
      </c>
      <c r="G229" s="9">
        <f t="shared" si="12"/>
        <v>989.93360882499064</v>
      </c>
      <c r="H229" s="11">
        <f t="shared" si="13"/>
        <v>82.772859805933336</v>
      </c>
      <c r="I229" s="11">
        <f t="shared" si="14"/>
        <v>907.16074901905733</v>
      </c>
      <c r="J229" s="15">
        <f t="shared" si="15"/>
        <v>18958.325604404945</v>
      </c>
    </row>
    <row r="230" spans="3:10">
      <c r="C230" s="14">
        <v>5</v>
      </c>
      <c r="D230" s="9"/>
      <c r="E230" s="9">
        <v>221</v>
      </c>
      <c r="F230" s="10">
        <v>49430</v>
      </c>
      <c r="G230" s="9">
        <f t="shared" si="12"/>
        <v>989.93360882499064</v>
      </c>
      <c r="H230" s="11">
        <f t="shared" si="13"/>
        <v>78.99302335168727</v>
      </c>
      <c r="I230" s="11">
        <f t="shared" si="14"/>
        <v>910.94058547330337</v>
      </c>
      <c r="J230" s="15">
        <f t="shared" si="15"/>
        <v>18047.38501893164</v>
      </c>
    </row>
    <row r="231" spans="3:10">
      <c r="C231" s="14">
        <v>5</v>
      </c>
      <c r="D231" s="9"/>
      <c r="E231" s="9">
        <v>222</v>
      </c>
      <c r="F231" s="10">
        <v>49461</v>
      </c>
      <c r="G231" s="9">
        <f t="shared" si="12"/>
        <v>989.93360882499132</v>
      </c>
      <c r="H231" s="11">
        <f t="shared" si="13"/>
        <v>75.197437578881832</v>
      </c>
      <c r="I231" s="11">
        <f t="shared" si="14"/>
        <v>914.73617124610951</v>
      </c>
      <c r="J231" s="15">
        <f t="shared" si="15"/>
        <v>17132.64884768553</v>
      </c>
    </row>
    <row r="232" spans="3:10">
      <c r="C232" s="14">
        <v>5</v>
      </c>
      <c r="D232" s="9"/>
      <c r="E232" s="9">
        <v>223</v>
      </c>
      <c r="F232" s="10">
        <v>49491</v>
      </c>
      <c r="G232" s="9">
        <f t="shared" si="12"/>
        <v>989.93360882499269</v>
      </c>
      <c r="H232" s="11">
        <f t="shared" si="13"/>
        <v>71.386036865356374</v>
      </c>
      <c r="I232" s="11">
        <f t="shared" si="14"/>
        <v>918.54757195963634</v>
      </c>
      <c r="J232" s="15">
        <f t="shared" si="15"/>
        <v>16214.101275725894</v>
      </c>
    </row>
    <row r="233" spans="3:10">
      <c r="C233" s="14">
        <v>5</v>
      </c>
      <c r="D233" s="9"/>
      <c r="E233" s="9">
        <v>224</v>
      </c>
      <c r="F233" s="10">
        <v>49522</v>
      </c>
      <c r="G233" s="9">
        <f t="shared" si="12"/>
        <v>989.93360882499132</v>
      </c>
      <c r="H233" s="11">
        <f t="shared" si="13"/>
        <v>67.558755315524564</v>
      </c>
      <c r="I233" s="11">
        <f t="shared" si="14"/>
        <v>922.37485350946679</v>
      </c>
      <c r="J233" s="15">
        <f t="shared" si="15"/>
        <v>15291.726422216427</v>
      </c>
    </row>
    <row r="234" spans="3:10">
      <c r="C234" s="14">
        <v>5</v>
      </c>
      <c r="D234" s="9"/>
      <c r="E234" s="9">
        <v>225</v>
      </c>
      <c r="F234" s="10">
        <v>49553</v>
      </c>
      <c r="G234" s="9">
        <f t="shared" si="12"/>
        <v>989.93360882499155</v>
      </c>
      <c r="H234" s="11">
        <f t="shared" si="13"/>
        <v>63.715526759235111</v>
      </c>
      <c r="I234" s="11">
        <f t="shared" si="14"/>
        <v>926.21808206575645</v>
      </c>
      <c r="J234" s="15">
        <f t="shared" si="15"/>
        <v>14365.508340150671</v>
      </c>
    </row>
    <row r="235" spans="3:10">
      <c r="C235" s="14">
        <v>5</v>
      </c>
      <c r="D235" s="9"/>
      <c r="E235" s="9">
        <v>226</v>
      </c>
      <c r="F235" s="10">
        <v>49583</v>
      </c>
      <c r="G235" s="9">
        <f t="shared" si="12"/>
        <v>989.93360882498905</v>
      </c>
      <c r="H235" s="11">
        <f t="shared" si="13"/>
        <v>59.856284750627793</v>
      </c>
      <c r="I235" s="11">
        <f t="shared" si="14"/>
        <v>930.07732407436129</v>
      </c>
      <c r="J235" s="15">
        <f t="shared" si="15"/>
        <v>13435.431016076309</v>
      </c>
    </row>
    <row r="236" spans="3:10">
      <c r="C236" s="14">
        <v>5</v>
      </c>
      <c r="D236" s="9"/>
      <c r="E236" s="9">
        <v>227</v>
      </c>
      <c r="F236" s="10">
        <v>49614</v>
      </c>
      <c r="G236" s="9">
        <f t="shared" si="12"/>
        <v>989.93360882499451</v>
      </c>
      <c r="H236" s="11">
        <f t="shared" si="13"/>
        <v>55.980962566984623</v>
      </c>
      <c r="I236" s="11">
        <f t="shared" si="14"/>
        <v>933.95264625800985</v>
      </c>
      <c r="J236" s="15">
        <f t="shared" si="15"/>
        <v>12501.478369818298</v>
      </c>
    </row>
    <row r="237" spans="3:10">
      <c r="C237" s="14">
        <v>5</v>
      </c>
      <c r="D237" s="9"/>
      <c r="E237" s="9">
        <v>228</v>
      </c>
      <c r="F237" s="10">
        <v>49644</v>
      </c>
      <c r="G237" s="9">
        <f t="shared" si="12"/>
        <v>989.93360882499519</v>
      </c>
      <c r="H237" s="11">
        <f t="shared" si="13"/>
        <v>52.089493207576247</v>
      </c>
      <c r="I237" s="11">
        <f t="shared" si="14"/>
        <v>937.84411561741899</v>
      </c>
      <c r="J237" s="15">
        <f t="shared" si="15"/>
        <v>11563.634254200879</v>
      </c>
    </row>
    <row r="238" spans="3:10">
      <c r="C238" s="14">
        <v>5</v>
      </c>
      <c r="D238" s="9"/>
      <c r="E238" s="9">
        <v>229</v>
      </c>
      <c r="F238" s="10">
        <v>49675</v>
      </c>
      <c r="G238" s="9">
        <f t="shared" si="12"/>
        <v>989.93360882499246</v>
      </c>
      <c r="H238" s="11">
        <f t="shared" si="13"/>
        <v>48.181809392503659</v>
      </c>
      <c r="I238" s="11">
        <f t="shared" si="14"/>
        <v>941.75179943248884</v>
      </c>
      <c r="J238" s="15">
        <f t="shared" si="15"/>
        <v>10621.882454768391</v>
      </c>
    </row>
    <row r="239" spans="3:10">
      <c r="C239" s="14">
        <v>5</v>
      </c>
      <c r="D239" s="9"/>
      <c r="E239" s="9">
        <v>230</v>
      </c>
      <c r="F239" s="10">
        <v>49706</v>
      </c>
      <c r="G239" s="9">
        <f t="shared" si="12"/>
        <v>989.93360882499314</v>
      </c>
      <c r="H239" s="11">
        <f t="shared" si="13"/>
        <v>44.257843561534962</v>
      </c>
      <c r="I239" s="11">
        <f t="shared" si="14"/>
        <v>945.67576526345817</v>
      </c>
      <c r="J239" s="15">
        <f t="shared" si="15"/>
        <v>9676.206689504932</v>
      </c>
    </row>
    <row r="240" spans="3:10">
      <c r="C240" s="14">
        <v>5</v>
      </c>
      <c r="D240" s="9"/>
      <c r="E240" s="9">
        <v>231</v>
      </c>
      <c r="F240" s="10">
        <v>49735</v>
      </c>
      <c r="G240" s="9">
        <f t="shared" si="12"/>
        <v>989.93360882499087</v>
      </c>
      <c r="H240" s="11">
        <f t="shared" si="13"/>
        <v>40.31752787293722</v>
      </c>
      <c r="I240" s="11">
        <f t="shared" si="14"/>
        <v>949.61608095205361</v>
      </c>
      <c r="J240" s="15">
        <f t="shared" si="15"/>
        <v>8726.5906085528786</v>
      </c>
    </row>
    <row r="241" spans="3:10">
      <c r="C241" s="14">
        <v>5</v>
      </c>
      <c r="D241" s="9"/>
      <c r="E241" s="9">
        <v>232</v>
      </c>
      <c r="F241" s="10">
        <v>49766</v>
      </c>
      <c r="G241" s="9">
        <f t="shared" si="12"/>
        <v>989.93360882499371</v>
      </c>
      <c r="H241" s="11">
        <f t="shared" si="13"/>
        <v>36.360794202303659</v>
      </c>
      <c r="I241" s="11">
        <f t="shared" si="14"/>
        <v>953.57281462269009</v>
      </c>
      <c r="J241" s="15">
        <f t="shared" si="15"/>
        <v>7773.0177939301884</v>
      </c>
    </row>
    <row r="242" spans="3:10">
      <c r="C242" s="14">
        <v>5</v>
      </c>
      <c r="D242" s="9"/>
      <c r="E242" s="9">
        <v>233</v>
      </c>
      <c r="F242" s="10">
        <v>49796</v>
      </c>
      <c r="G242" s="9">
        <f t="shared" si="12"/>
        <v>989.93360882499485</v>
      </c>
      <c r="H242" s="11">
        <f t="shared" si="13"/>
        <v>32.387574141375786</v>
      </c>
      <c r="I242" s="11">
        <f t="shared" si="14"/>
        <v>957.54603468361904</v>
      </c>
      <c r="J242" s="15">
        <f t="shared" si="15"/>
        <v>6815.4717592465695</v>
      </c>
    </row>
    <row r="243" spans="3:10">
      <c r="C243" s="14">
        <v>5</v>
      </c>
      <c r="D243" s="9"/>
      <c r="E243" s="9">
        <v>234</v>
      </c>
      <c r="F243" s="10">
        <v>49827</v>
      </c>
      <c r="G243" s="9">
        <f t="shared" si="12"/>
        <v>989.93360882498916</v>
      </c>
      <c r="H243" s="11">
        <f t="shared" si="13"/>
        <v>28.397798996860704</v>
      </c>
      <c r="I243" s="11">
        <f t="shared" si="14"/>
        <v>961.53580982812844</v>
      </c>
      <c r="J243" s="15">
        <f t="shared" si="15"/>
        <v>5853.9359494184409</v>
      </c>
    </row>
    <row r="244" spans="3:10">
      <c r="C244" s="14">
        <v>5</v>
      </c>
      <c r="D244" s="9"/>
      <c r="E244" s="9">
        <v>235</v>
      </c>
      <c r="F244" s="10">
        <v>49857</v>
      </c>
      <c r="G244" s="9">
        <f t="shared" si="12"/>
        <v>989.93360882499815</v>
      </c>
      <c r="H244" s="11">
        <f t="shared" si="13"/>
        <v>24.391399789243504</v>
      </c>
      <c r="I244" s="11">
        <f t="shared" si="14"/>
        <v>965.54220903575469</v>
      </c>
      <c r="J244" s="15">
        <f t="shared" si="15"/>
        <v>4888.3937403826858</v>
      </c>
    </row>
    <row r="245" spans="3:10">
      <c r="C245" s="14">
        <v>5</v>
      </c>
      <c r="D245" s="9"/>
      <c r="E245" s="9">
        <v>236</v>
      </c>
      <c r="F245" s="10">
        <v>49888</v>
      </c>
      <c r="G245" s="9">
        <f t="shared" si="12"/>
        <v>989.93360882500201</v>
      </c>
      <c r="H245" s="11">
        <f t="shared" si="13"/>
        <v>20.368307251594523</v>
      </c>
      <c r="I245" s="11">
        <f t="shared" si="14"/>
        <v>969.56530157340751</v>
      </c>
      <c r="J245" s="15">
        <f t="shared" si="15"/>
        <v>3918.8284388092784</v>
      </c>
    </row>
    <row r="246" spans="3:10">
      <c r="C246" s="14">
        <v>5</v>
      </c>
      <c r="D246" s="9"/>
      <c r="E246" s="9">
        <v>237</v>
      </c>
      <c r="F246" s="10">
        <v>49919</v>
      </c>
      <c r="G246" s="9">
        <f t="shared" si="12"/>
        <v>989.93360882499326</v>
      </c>
      <c r="H246" s="11">
        <f t="shared" si="13"/>
        <v>16.328451828371993</v>
      </c>
      <c r="I246" s="11">
        <f t="shared" si="14"/>
        <v>973.6051569966213</v>
      </c>
      <c r="J246" s="15">
        <f t="shared" si="15"/>
        <v>2945.2232818126572</v>
      </c>
    </row>
    <row r="247" spans="3:10">
      <c r="C247" s="14">
        <v>5</v>
      </c>
      <c r="D247" s="9"/>
      <c r="E247" s="9">
        <v>238</v>
      </c>
      <c r="F247" s="10">
        <v>49949</v>
      </c>
      <c r="G247" s="9">
        <f t="shared" si="12"/>
        <v>989.93360882499098</v>
      </c>
      <c r="H247" s="11">
        <f t="shared" si="13"/>
        <v>12.271763674219406</v>
      </c>
      <c r="I247" s="11">
        <f t="shared" si="14"/>
        <v>977.66184515077157</v>
      </c>
      <c r="J247" s="15">
        <f t="shared" si="15"/>
        <v>1967.5614366618856</v>
      </c>
    </row>
    <row r="248" spans="3:10">
      <c r="C248" s="14">
        <v>5</v>
      </c>
      <c r="D248" s="9"/>
      <c r="E248" s="9">
        <v>239</v>
      </c>
      <c r="F248" s="10">
        <v>49980</v>
      </c>
      <c r="G248" s="9">
        <f t="shared" si="12"/>
        <v>989.93360882499906</v>
      </c>
      <c r="H248" s="11">
        <f t="shared" si="13"/>
        <v>8.198172652757858</v>
      </c>
      <c r="I248" s="11">
        <f t="shared" si="14"/>
        <v>981.73543617224118</v>
      </c>
      <c r="J248" s="15">
        <f t="shared" si="15"/>
        <v>985.82600048964446</v>
      </c>
    </row>
    <row r="249" spans="3:10" ht="15.75" thickBot="1">
      <c r="C249" s="16">
        <v>5</v>
      </c>
      <c r="D249" s="17"/>
      <c r="E249" s="17">
        <v>240</v>
      </c>
      <c r="F249" s="18">
        <v>50010</v>
      </c>
      <c r="G249" s="17">
        <f t="shared" si="12"/>
        <v>989.93360882502145</v>
      </c>
      <c r="H249" s="19">
        <f t="shared" si="13"/>
        <v>4.1076083353735191</v>
      </c>
      <c r="I249" s="19">
        <f t="shared" si="14"/>
        <v>985.82600048964798</v>
      </c>
      <c r="J249" s="20">
        <f t="shared" si="15"/>
        <v>-3.5242919693700969E-12</v>
      </c>
    </row>
    <row r="250" spans="3:10" ht="15.75" thickBot="1">
      <c r="F250" s="23" t="s">
        <v>13</v>
      </c>
      <c r="G250" s="24">
        <f>SUM(G10:G249)</f>
        <v>237584.06611799772</v>
      </c>
      <c r="H250" s="26">
        <f t="shared" ref="H250:I250" si="16">SUM(H10:H249)</f>
        <v>87584.066117996699</v>
      </c>
      <c r="I250" s="25">
        <f t="shared" si="16"/>
        <v>150000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3"/>
  <sheetViews>
    <sheetView tabSelected="1" topLeftCell="A30" workbookViewId="0">
      <selection activeCell="H53" sqref="H53"/>
    </sheetView>
  </sheetViews>
  <sheetFormatPr baseColWidth="10" defaultRowHeight="15"/>
  <cols>
    <col min="1" max="1" width="16.140625" bestFit="1" customWidth="1"/>
    <col min="7" max="7" width="7.5703125" bestFit="1" customWidth="1"/>
    <col min="10" max="10" width="15.85546875" bestFit="1" customWidth="1"/>
  </cols>
  <sheetData>
    <row r="2" spans="1:10">
      <c r="A2" t="s">
        <v>14</v>
      </c>
      <c r="B2">
        <v>5000</v>
      </c>
    </row>
    <row r="3" spans="1:10">
      <c r="A3" t="s">
        <v>12</v>
      </c>
      <c r="B3">
        <v>15</v>
      </c>
    </row>
    <row r="4" spans="1:10">
      <c r="A4" t="s">
        <v>15</v>
      </c>
      <c r="B4">
        <v>4</v>
      </c>
      <c r="E4" t="s">
        <v>17</v>
      </c>
      <c r="F4" t="s">
        <v>18</v>
      </c>
      <c r="G4" t="s">
        <v>19</v>
      </c>
      <c r="H4" t="s">
        <v>7</v>
      </c>
      <c r="I4" t="s">
        <v>20</v>
      </c>
      <c r="J4" t="s">
        <v>9</v>
      </c>
    </row>
    <row r="5" spans="1:10">
      <c r="E5">
        <v>1</v>
      </c>
      <c r="F5" s="27">
        <v>42767</v>
      </c>
      <c r="G5" s="28">
        <f>B$6</f>
        <v>139.15374133238132</v>
      </c>
      <c r="H5">
        <f>B2*B3/1200</f>
        <v>62.5</v>
      </c>
      <c r="I5" s="28">
        <f>G5-H5</f>
        <v>76.653741332381315</v>
      </c>
      <c r="J5" s="28">
        <f>B2-I5</f>
        <v>4923.3462586676187</v>
      </c>
    </row>
    <row r="6" spans="1:10">
      <c r="A6" t="s">
        <v>16</v>
      </c>
      <c r="B6">
        <f>(B2*B3/1200*(1+B3/1200)^(B4*12))/((1+B3/1200)^(B4*12)-1)</f>
        <v>139.15374133238132</v>
      </c>
      <c r="E6">
        <v>2</v>
      </c>
      <c r="F6" s="27">
        <v>42795</v>
      </c>
      <c r="G6" s="28">
        <f>B$6</f>
        <v>139.15374133238132</v>
      </c>
      <c r="H6" s="28">
        <f>J5*B$3/1200</f>
        <v>61.541828233345235</v>
      </c>
      <c r="I6" s="28">
        <f>G6-H6</f>
        <v>77.611913099036087</v>
      </c>
      <c r="J6" s="28">
        <f>J5-I6</f>
        <v>4845.7343455685823</v>
      </c>
    </row>
    <row r="7" spans="1:10">
      <c r="E7">
        <v>3</v>
      </c>
      <c r="F7" s="27">
        <v>42826</v>
      </c>
      <c r="G7" s="28">
        <f t="shared" ref="G7:G52" si="0">B$6</f>
        <v>139.15374133238132</v>
      </c>
      <c r="H7" s="28">
        <f>J6*B$3/1200</f>
        <v>60.571679319607284</v>
      </c>
      <c r="I7" s="28">
        <f>G7-H7</f>
        <v>78.582062012774031</v>
      </c>
      <c r="J7" s="28">
        <f>J6-I7</f>
        <v>4767.152283555808</v>
      </c>
    </row>
    <row r="8" spans="1:10">
      <c r="E8">
        <v>4</v>
      </c>
      <c r="F8" s="27">
        <v>42856</v>
      </c>
      <c r="G8" s="28">
        <f t="shared" si="0"/>
        <v>139.15374133238132</v>
      </c>
      <c r="H8" s="28">
        <f t="shared" ref="H8:H52" si="1">J7*B$3/1200</f>
        <v>59.589403544447599</v>
      </c>
      <c r="I8" s="28">
        <f t="shared" ref="I8:I53" si="2">G8-H8</f>
        <v>79.564337787933709</v>
      </c>
      <c r="J8" s="28">
        <f t="shared" ref="J8:J52" si="3">J7-I8</f>
        <v>4687.5879457678748</v>
      </c>
    </row>
    <row r="9" spans="1:10">
      <c r="E9">
        <v>5</v>
      </c>
      <c r="F9" s="27">
        <v>42887</v>
      </c>
      <c r="G9" s="28">
        <f t="shared" si="0"/>
        <v>139.15374133238132</v>
      </c>
      <c r="H9" s="28">
        <f t="shared" si="1"/>
        <v>58.594849322098426</v>
      </c>
      <c r="I9" s="28">
        <f t="shared" si="2"/>
        <v>80.558892010282889</v>
      </c>
      <c r="J9" s="28">
        <f t="shared" si="3"/>
        <v>4607.029053757592</v>
      </c>
    </row>
    <row r="10" spans="1:10">
      <c r="E10">
        <v>6</v>
      </c>
      <c r="F10" s="27">
        <v>42917</v>
      </c>
      <c r="G10" s="28">
        <f t="shared" si="0"/>
        <v>139.15374133238132</v>
      </c>
      <c r="H10" s="28">
        <f t="shared" si="1"/>
        <v>57.5878631719699</v>
      </c>
      <c r="I10" s="28">
        <f t="shared" si="2"/>
        <v>81.565878160411415</v>
      </c>
      <c r="J10" s="28">
        <f t="shared" si="3"/>
        <v>4525.4631755971805</v>
      </c>
    </row>
    <row r="11" spans="1:10">
      <c r="E11">
        <v>7</v>
      </c>
      <c r="F11" s="27">
        <v>42948</v>
      </c>
      <c r="G11" s="28">
        <f t="shared" si="0"/>
        <v>139.15374133238132</v>
      </c>
      <c r="H11" s="28">
        <f t="shared" si="1"/>
        <v>56.568289694964754</v>
      </c>
      <c r="I11" s="28">
        <f t="shared" si="2"/>
        <v>82.585451637416554</v>
      </c>
      <c r="J11" s="28">
        <f t="shared" si="3"/>
        <v>4442.8777239597639</v>
      </c>
    </row>
    <row r="12" spans="1:10">
      <c r="E12">
        <v>8</v>
      </c>
      <c r="F12" s="27">
        <v>42979</v>
      </c>
      <c r="G12" s="28">
        <f t="shared" si="0"/>
        <v>139.15374133238132</v>
      </c>
      <c r="H12" s="28">
        <f t="shared" si="1"/>
        <v>55.535971549497042</v>
      </c>
      <c r="I12" s="28">
        <f t="shared" si="2"/>
        <v>83.617769782884267</v>
      </c>
      <c r="J12" s="28">
        <f t="shared" si="3"/>
        <v>4359.2599541768795</v>
      </c>
    </row>
    <row r="13" spans="1:10">
      <c r="E13">
        <v>9</v>
      </c>
      <c r="F13" s="27">
        <v>43009</v>
      </c>
      <c r="G13" s="28">
        <f t="shared" si="0"/>
        <v>139.15374133238132</v>
      </c>
      <c r="H13" s="28">
        <f t="shared" si="1"/>
        <v>54.490749427210993</v>
      </c>
      <c r="I13" s="28">
        <f t="shared" si="2"/>
        <v>84.662991905170315</v>
      </c>
      <c r="J13" s="28">
        <f t="shared" si="3"/>
        <v>4274.5969622717093</v>
      </c>
    </row>
    <row r="14" spans="1:10">
      <c r="E14">
        <v>10</v>
      </c>
      <c r="F14" s="27">
        <v>43040</v>
      </c>
      <c r="G14" s="28">
        <f t="shared" si="0"/>
        <v>139.15374133238132</v>
      </c>
      <c r="H14" s="28">
        <f t="shared" si="1"/>
        <v>53.432462028396365</v>
      </c>
      <c r="I14" s="28">
        <f t="shared" si="2"/>
        <v>85.721279303984943</v>
      </c>
      <c r="J14" s="28">
        <f t="shared" si="3"/>
        <v>4188.8756829677241</v>
      </c>
    </row>
    <row r="15" spans="1:10">
      <c r="E15">
        <v>11</v>
      </c>
      <c r="F15" s="27">
        <v>43070</v>
      </c>
      <c r="G15" s="28">
        <f t="shared" si="0"/>
        <v>139.15374133238132</v>
      </c>
      <c r="H15" s="28">
        <f t="shared" si="1"/>
        <v>52.360946037096554</v>
      </c>
      <c r="I15" s="28">
        <f t="shared" si="2"/>
        <v>86.792795295284762</v>
      </c>
      <c r="J15" s="28">
        <f t="shared" si="3"/>
        <v>4102.082887672439</v>
      </c>
    </row>
    <row r="16" spans="1:10">
      <c r="E16">
        <v>12</v>
      </c>
      <c r="F16" s="27">
        <v>43101</v>
      </c>
      <c r="G16" s="28">
        <f t="shared" si="0"/>
        <v>139.15374133238132</v>
      </c>
      <c r="H16" s="28">
        <f t="shared" si="1"/>
        <v>51.276036095905489</v>
      </c>
      <c r="I16" s="28">
        <f t="shared" si="2"/>
        <v>87.877705236475833</v>
      </c>
      <c r="J16" s="28">
        <f t="shared" si="3"/>
        <v>4014.2051824359633</v>
      </c>
    </row>
    <row r="17" spans="5:10">
      <c r="E17">
        <v>13</v>
      </c>
      <c r="F17" s="27">
        <v>43132</v>
      </c>
      <c r="G17" s="28">
        <f t="shared" si="0"/>
        <v>139.15374133238132</v>
      </c>
      <c r="H17" s="28">
        <f t="shared" si="1"/>
        <v>50.177564780449536</v>
      </c>
      <c r="I17" s="28">
        <f t="shared" si="2"/>
        <v>88.976176551931786</v>
      </c>
      <c r="J17" s="28">
        <f t="shared" si="3"/>
        <v>3925.2290058840313</v>
      </c>
    </row>
    <row r="18" spans="5:10">
      <c r="E18">
        <v>14</v>
      </c>
      <c r="F18" s="27">
        <v>43160</v>
      </c>
      <c r="G18" s="28">
        <f t="shared" si="0"/>
        <v>139.15374133238132</v>
      </c>
      <c r="H18" s="28">
        <f t="shared" si="1"/>
        <v>49.065362573550395</v>
      </c>
      <c r="I18" s="28">
        <f t="shared" si="2"/>
        <v>90.088378758830913</v>
      </c>
      <c r="J18" s="28">
        <f t="shared" si="3"/>
        <v>3835.1406271252004</v>
      </c>
    </row>
    <row r="19" spans="5:10">
      <c r="E19">
        <v>15</v>
      </c>
      <c r="F19" s="27">
        <v>43191</v>
      </c>
      <c r="G19" s="28">
        <f t="shared" si="0"/>
        <v>139.15374133238132</v>
      </c>
      <c r="H19" s="28">
        <f t="shared" si="1"/>
        <v>47.939257839065007</v>
      </c>
      <c r="I19" s="28">
        <f t="shared" si="2"/>
        <v>91.214483493316308</v>
      </c>
      <c r="J19" s="28">
        <f t="shared" si="3"/>
        <v>3743.9261436318839</v>
      </c>
    </row>
    <row r="20" spans="5:10">
      <c r="E20">
        <v>16</v>
      </c>
      <c r="F20" s="27">
        <v>43221</v>
      </c>
      <c r="G20" s="28">
        <f t="shared" si="0"/>
        <v>139.15374133238132</v>
      </c>
      <c r="H20" s="28">
        <f t="shared" si="1"/>
        <v>46.799076795398548</v>
      </c>
      <c r="I20" s="28">
        <f t="shared" si="2"/>
        <v>92.354664536982767</v>
      </c>
      <c r="J20" s="28">
        <f t="shared" si="3"/>
        <v>3651.571479094901</v>
      </c>
    </row>
    <row r="21" spans="5:10">
      <c r="E21">
        <v>17</v>
      </c>
      <c r="F21" s="27">
        <v>43252</v>
      </c>
      <c r="G21" s="28">
        <f t="shared" si="0"/>
        <v>139.15374133238132</v>
      </c>
      <c r="H21" s="28">
        <f t="shared" si="1"/>
        <v>45.644643488686263</v>
      </c>
      <c r="I21" s="28">
        <f t="shared" si="2"/>
        <v>93.509097843695059</v>
      </c>
      <c r="J21" s="28">
        <f t="shared" si="3"/>
        <v>3558.0623812512058</v>
      </c>
    </row>
    <row r="22" spans="5:10">
      <c r="E22">
        <v>18</v>
      </c>
      <c r="F22" s="27">
        <v>43282</v>
      </c>
      <c r="G22" s="28">
        <f t="shared" si="0"/>
        <v>139.15374133238132</v>
      </c>
      <c r="H22" s="28">
        <f t="shared" si="1"/>
        <v>44.47577976564007</v>
      </c>
      <c r="I22" s="28">
        <f t="shared" si="2"/>
        <v>94.677961566741246</v>
      </c>
      <c r="J22" s="28">
        <f t="shared" si="3"/>
        <v>3463.3844196844648</v>
      </c>
    </row>
    <row r="23" spans="5:10">
      <c r="E23">
        <v>19</v>
      </c>
      <c r="F23" s="27">
        <v>43313</v>
      </c>
      <c r="G23" s="28">
        <f t="shared" si="0"/>
        <v>139.15374133238132</v>
      </c>
      <c r="H23" s="28">
        <f t="shared" si="1"/>
        <v>43.292305246055811</v>
      </c>
      <c r="I23" s="28">
        <f t="shared" si="2"/>
        <v>95.861436086325511</v>
      </c>
      <c r="J23" s="28">
        <f t="shared" si="3"/>
        <v>3367.522983598139</v>
      </c>
    </row>
    <row r="24" spans="5:10">
      <c r="E24">
        <v>20</v>
      </c>
      <c r="F24" s="27">
        <v>43344</v>
      </c>
      <c r="G24" s="28">
        <f t="shared" si="0"/>
        <v>139.15374133238132</v>
      </c>
      <c r="H24" s="28">
        <f t="shared" si="1"/>
        <v>42.094037294976737</v>
      </c>
      <c r="I24" s="28">
        <f t="shared" si="2"/>
        <v>97.059704037404572</v>
      </c>
      <c r="J24" s="28">
        <f t="shared" si="3"/>
        <v>3270.4632795607345</v>
      </c>
    </row>
    <row r="25" spans="5:10">
      <c r="E25">
        <v>21</v>
      </c>
      <c r="F25" s="27">
        <v>43374</v>
      </c>
      <c r="G25" s="28">
        <f t="shared" si="0"/>
        <v>139.15374133238132</v>
      </c>
      <c r="H25" s="28">
        <f t="shared" si="1"/>
        <v>40.880790994509184</v>
      </c>
      <c r="I25" s="28">
        <f t="shared" si="2"/>
        <v>98.272950337872132</v>
      </c>
      <c r="J25" s="28">
        <f t="shared" si="3"/>
        <v>3172.1903292228621</v>
      </c>
    </row>
    <row r="26" spans="5:10">
      <c r="E26">
        <v>22</v>
      </c>
      <c r="F26" s="27">
        <v>43405</v>
      </c>
      <c r="G26" s="28">
        <f t="shared" si="0"/>
        <v>139.15374133238132</v>
      </c>
      <c r="H26" s="28">
        <f t="shared" si="1"/>
        <v>39.652379115285775</v>
      </c>
      <c r="I26" s="28">
        <f t="shared" si="2"/>
        <v>99.501362217095533</v>
      </c>
      <c r="J26" s="28">
        <f t="shared" si="3"/>
        <v>3072.6889670057667</v>
      </c>
    </row>
    <row r="27" spans="5:10">
      <c r="E27">
        <v>23</v>
      </c>
      <c r="F27" s="27">
        <v>43435</v>
      </c>
      <c r="G27" s="28">
        <f t="shared" si="0"/>
        <v>139.15374133238132</v>
      </c>
      <c r="H27" s="28">
        <f t="shared" si="1"/>
        <v>38.408612087572088</v>
      </c>
      <c r="I27" s="28">
        <f t="shared" si="2"/>
        <v>100.74512924480922</v>
      </c>
      <c r="J27" s="28">
        <f t="shared" si="3"/>
        <v>2971.9438377609576</v>
      </c>
    </row>
    <row r="28" spans="5:10">
      <c r="E28">
        <v>24</v>
      </c>
      <c r="F28" s="27">
        <v>43466</v>
      </c>
      <c r="G28" s="28">
        <f t="shared" si="0"/>
        <v>139.15374133238132</v>
      </c>
      <c r="H28" s="28">
        <f t="shared" si="1"/>
        <v>37.149297972011972</v>
      </c>
      <c r="I28" s="28">
        <f t="shared" si="2"/>
        <v>102.00444336036935</v>
      </c>
      <c r="J28" s="28">
        <f t="shared" si="3"/>
        <v>2869.9393944005883</v>
      </c>
    </row>
    <row r="29" spans="5:10">
      <c r="E29">
        <v>25</v>
      </c>
      <c r="F29" s="27">
        <v>43497</v>
      </c>
      <c r="G29" s="28">
        <f t="shared" si="0"/>
        <v>139.15374133238132</v>
      </c>
      <c r="H29" s="28">
        <f t="shared" si="1"/>
        <v>35.874242430007357</v>
      </c>
      <c r="I29" s="28">
        <f t="shared" si="2"/>
        <v>103.27949890237396</v>
      </c>
      <c r="J29" s="28">
        <f t="shared" si="3"/>
        <v>2766.6598954982142</v>
      </c>
    </row>
    <row r="30" spans="5:10">
      <c r="E30">
        <v>26</v>
      </c>
      <c r="F30" s="27">
        <v>43525</v>
      </c>
      <c r="G30" s="28">
        <f t="shared" si="0"/>
        <v>139.15374133238132</v>
      </c>
      <c r="H30" s="28">
        <f t="shared" si="1"/>
        <v>34.583248693727683</v>
      </c>
      <c r="I30" s="28">
        <f t="shared" si="2"/>
        <v>104.57049263865363</v>
      </c>
      <c r="J30" s="28">
        <f t="shared" si="3"/>
        <v>2662.0894028595603</v>
      </c>
    </row>
    <row r="31" spans="5:10">
      <c r="E31">
        <v>27</v>
      </c>
      <c r="F31" s="27">
        <v>43556</v>
      </c>
      <c r="G31" s="28">
        <f t="shared" si="0"/>
        <v>139.15374133238132</v>
      </c>
      <c r="H31" s="28">
        <f t="shared" si="1"/>
        <v>33.276117535744504</v>
      </c>
      <c r="I31" s="28">
        <f t="shared" si="2"/>
        <v>105.87762379663681</v>
      </c>
      <c r="J31" s="28">
        <f t="shared" si="3"/>
        <v>2556.2117790629236</v>
      </c>
    </row>
    <row r="32" spans="5:10">
      <c r="E32">
        <v>28</v>
      </c>
      <c r="F32" s="27">
        <v>43586</v>
      </c>
      <c r="G32" s="28">
        <f t="shared" si="0"/>
        <v>139.15374133238132</v>
      </c>
      <c r="H32" s="28">
        <f t="shared" si="1"/>
        <v>31.952647238286541</v>
      </c>
      <c r="I32" s="28">
        <f t="shared" si="2"/>
        <v>107.20109409409477</v>
      </c>
      <c r="J32" s="28">
        <f t="shared" si="3"/>
        <v>2449.0106849688286</v>
      </c>
    </row>
    <row r="33" spans="5:10">
      <c r="E33">
        <v>29</v>
      </c>
      <c r="F33" s="27">
        <v>43617</v>
      </c>
      <c r="G33" s="28">
        <f t="shared" si="0"/>
        <v>139.15374133238132</v>
      </c>
      <c r="H33" s="28">
        <f t="shared" si="1"/>
        <v>30.612633562110357</v>
      </c>
      <c r="I33" s="28">
        <f t="shared" si="2"/>
        <v>108.54110777027095</v>
      </c>
      <c r="J33" s="28">
        <f t="shared" si="3"/>
        <v>2340.4695771985575</v>
      </c>
    </row>
    <row r="34" spans="5:10">
      <c r="E34">
        <v>30</v>
      </c>
      <c r="F34" s="27">
        <v>43647</v>
      </c>
      <c r="G34" s="28">
        <f t="shared" si="0"/>
        <v>139.15374133238132</v>
      </c>
      <c r="H34" s="28">
        <f t="shared" si="1"/>
        <v>29.255869714981969</v>
      </c>
      <c r="I34" s="28">
        <f t="shared" si="2"/>
        <v>109.89787161739935</v>
      </c>
      <c r="J34" s="28">
        <f t="shared" si="3"/>
        <v>2230.5717055811583</v>
      </c>
    </row>
    <row r="35" spans="5:10">
      <c r="E35">
        <v>31</v>
      </c>
      <c r="F35" s="27">
        <v>43678</v>
      </c>
      <c r="G35" s="28">
        <f t="shared" si="0"/>
        <v>139.15374133238132</v>
      </c>
      <c r="H35" s="28">
        <f t="shared" si="1"/>
        <v>27.88214631976448</v>
      </c>
      <c r="I35" s="28">
        <f t="shared" si="2"/>
        <v>111.27159501261684</v>
      </c>
      <c r="J35" s="28">
        <f t="shared" si="3"/>
        <v>2119.3001105685416</v>
      </c>
    </row>
    <row r="36" spans="5:10">
      <c r="E36">
        <v>32</v>
      </c>
      <c r="F36" s="27">
        <v>43709</v>
      </c>
      <c r="G36" s="28">
        <f t="shared" si="0"/>
        <v>139.15374133238132</v>
      </c>
      <c r="H36" s="28">
        <f t="shared" si="1"/>
        <v>26.491251382106771</v>
      </c>
      <c r="I36" s="28">
        <f t="shared" si="2"/>
        <v>112.66248995027455</v>
      </c>
      <c r="J36" s="28">
        <f t="shared" si="3"/>
        <v>2006.6376206182672</v>
      </c>
    </row>
    <row r="37" spans="5:10">
      <c r="E37">
        <v>33</v>
      </c>
      <c r="F37" s="27">
        <v>43739</v>
      </c>
      <c r="G37" s="28">
        <f t="shared" si="0"/>
        <v>139.15374133238132</v>
      </c>
      <c r="H37" s="28">
        <f t="shared" si="1"/>
        <v>25.082970257728338</v>
      </c>
      <c r="I37" s="28">
        <f t="shared" si="2"/>
        <v>114.07077107465298</v>
      </c>
      <c r="J37" s="28">
        <f t="shared" si="3"/>
        <v>1892.5668495436141</v>
      </c>
    </row>
    <row r="38" spans="5:10">
      <c r="E38">
        <v>34</v>
      </c>
      <c r="F38" s="27">
        <v>43770</v>
      </c>
      <c r="G38" s="28">
        <f t="shared" si="0"/>
        <v>139.15374133238132</v>
      </c>
      <c r="H38" s="28">
        <f t="shared" si="1"/>
        <v>23.657085619295177</v>
      </c>
      <c r="I38" s="28">
        <f t="shared" si="2"/>
        <v>115.49665571308614</v>
      </c>
      <c r="J38" s="28">
        <f t="shared" si="3"/>
        <v>1777.0701938305281</v>
      </c>
    </row>
    <row r="39" spans="5:10">
      <c r="E39">
        <v>35</v>
      </c>
      <c r="F39" s="27">
        <v>43800</v>
      </c>
      <c r="G39" s="28">
        <f t="shared" si="0"/>
        <v>139.15374133238132</v>
      </c>
      <c r="H39" s="28">
        <f t="shared" si="1"/>
        <v>22.213377422881599</v>
      </c>
      <c r="I39" s="28">
        <f t="shared" si="2"/>
        <v>116.94036390949972</v>
      </c>
      <c r="J39" s="28">
        <f t="shared" si="3"/>
        <v>1660.1298299210284</v>
      </c>
    </row>
    <row r="40" spans="5:10">
      <c r="E40">
        <v>36</v>
      </c>
      <c r="F40" s="27">
        <v>43831</v>
      </c>
      <c r="G40" s="28">
        <f t="shared" si="0"/>
        <v>139.15374133238132</v>
      </c>
      <c r="H40" s="28">
        <f t="shared" si="1"/>
        <v>20.751622874012856</v>
      </c>
      <c r="I40" s="28">
        <f t="shared" si="2"/>
        <v>118.40211845836846</v>
      </c>
      <c r="J40" s="28">
        <f t="shared" si="3"/>
        <v>1541.72771146266</v>
      </c>
    </row>
    <row r="41" spans="5:10">
      <c r="E41">
        <v>37</v>
      </c>
      <c r="F41" s="27">
        <v>43862</v>
      </c>
      <c r="G41" s="28">
        <f t="shared" si="0"/>
        <v>139.15374133238132</v>
      </c>
      <c r="H41" s="28">
        <f t="shared" si="1"/>
        <v>19.27159639328325</v>
      </c>
      <c r="I41" s="28">
        <f t="shared" si="2"/>
        <v>119.88214493909807</v>
      </c>
      <c r="J41" s="28">
        <f t="shared" si="3"/>
        <v>1421.845566523562</v>
      </c>
    </row>
    <row r="42" spans="5:10">
      <c r="E42">
        <v>38</v>
      </c>
      <c r="F42" s="27">
        <v>43891</v>
      </c>
      <c r="G42" s="28">
        <f t="shared" si="0"/>
        <v>139.15374133238132</v>
      </c>
      <c r="H42" s="28">
        <f t="shared" si="1"/>
        <v>17.773069581544522</v>
      </c>
      <c r="I42" s="28">
        <f t="shared" si="2"/>
        <v>121.3806717508368</v>
      </c>
      <c r="J42" s="28">
        <f t="shared" si="3"/>
        <v>1300.4648947727251</v>
      </c>
    </row>
    <row r="43" spans="5:10">
      <c r="E43">
        <v>39</v>
      </c>
      <c r="F43" s="27">
        <v>43922</v>
      </c>
      <c r="G43" s="28">
        <f t="shared" si="0"/>
        <v>139.15374133238132</v>
      </c>
      <c r="H43" s="28">
        <f t="shared" si="1"/>
        <v>16.255811184659063</v>
      </c>
      <c r="I43" s="28">
        <f t="shared" si="2"/>
        <v>122.89793014772225</v>
      </c>
      <c r="J43" s="28">
        <f t="shared" si="3"/>
        <v>1177.5669646250028</v>
      </c>
    </row>
    <row r="44" spans="5:10">
      <c r="E44">
        <v>40</v>
      </c>
      <c r="F44" s="27">
        <v>43952</v>
      </c>
      <c r="G44" s="28">
        <f t="shared" si="0"/>
        <v>139.15374133238132</v>
      </c>
      <c r="H44" s="28">
        <f t="shared" si="1"/>
        <v>14.719587057812536</v>
      </c>
      <c r="I44" s="28">
        <f t="shared" si="2"/>
        <v>124.43415427456878</v>
      </c>
      <c r="J44" s="28">
        <f t="shared" si="3"/>
        <v>1053.1328103504341</v>
      </c>
    </row>
    <row r="45" spans="5:10">
      <c r="E45">
        <v>41</v>
      </c>
      <c r="F45" s="27">
        <v>43983</v>
      </c>
      <c r="G45" s="28">
        <f t="shared" si="0"/>
        <v>139.15374133238132</v>
      </c>
      <c r="H45" s="28">
        <f t="shared" si="1"/>
        <v>13.164160129380425</v>
      </c>
      <c r="I45" s="28">
        <f t="shared" si="2"/>
        <v>125.9895812030009</v>
      </c>
      <c r="J45" s="28">
        <f t="shared" si="3"/>
        <v>927.1432291474332</v>
      </c>
    </row>
    <row r="46" spans="5:10">
      <c r="E46">
        <v>42</v>
      </c>
      <c r="F46" s="27">
        <v>44013</v>
      </c>
      <c r="G46" s="28">
        <f t="shared" si="0"/>
        <v>139.15374133238132</v>
      </c>
      <c r="H46" s="28">
        <f t="shared" si="1"/>
        <v>11.589290364342915</v>
      </c>
      <c r="I46" s="28">
        <f t="shared" si="2"/>
        <v>127.5644509680384</v>
      </c>
      <c r="J46" s="28">
        <f t="shared" si="3"/>
        <v>799.57877817939482</v>
      </c>
    </row>
    <row r="47" spans="5:10">
      <c r="E47">
        <v>43</v>
      </c>
      <c r="F47" s="27">
        <v>44044</v>
      </c>
      <c r="G47" s="28">
        <f t="shared" si="0"/>
        <v>139.15374133238132</v>
      </c>
      <c r="H47" s="28">
        <f t="shared" si="1"/>
        <v>9.9947347272424345</v>
      </c>
      <c r="I47" s="28">
        <f t="shared" si="2"/>
        <v>129.15900660513887</v>
      </c>
      <c r="J47" s="28">
        <f t="shared" si="3"/>
        <v>670.41977157425595</v>
      </c>
    </row>
    <row r="48" spans="5:10">
      <c r="E48">
        <v>44</v>
      </c>
      <c r="F48" s="27">
        <v>44075</v>
      </c>
      <c r="G48" s="28">
        <f t="shared" si="0"/>
        <v>139.15374133238132</v>
      </c>
      <c r="H48" s="28">
        <f t="shared" si="1"/>
        <v>8.380247144678199</v>
      </c>
      <c r="I48" s="28">
        <f t="shared" si="2"/>
        <v>130.77349418770311</v>
      </c>
      <c r="J48" s="28">
        <f t="shared" si="3"/>
        <v>539.64627738655281</v>
      </c>
    </row>
    <row r="49" spans="5:10">
      <c r="E49">
        <v>45</v>
      </c>
      <c r="F49" s="27">
        <v>44105</v>
      </c>
      <c r="G49" s="28">
        <f t="shared" si="0"/>
        <v>139.15374133238132</v>
      </c>
      <c r="H49" s="28">
        <f t="shared" si="1"/>
        <v>6.7455784673319101</v>
      </c>
      <c r="I49" s="28">
        <f t="shared" si="2"/>
        <v>132.40816286504941</v>
      </c>
      <c r="J49" s="28">
        <f t="shared" si="3"/>
        <v>407.23811452150341</v>
      </c>
    </row>
    <row r="50" spans="5:10">
      <c r="E50">
        <v>46</v>
      </c>
      <c r="F50" s="27">
        <v>44136</v>
      </c>
      <c r="G50" s="28">
        <f t="shared" si="0"/>
        <v>139.15374133238132</v>
      </c>
      <c r="H50" s="28">
        <f t="shared" si="1"/>
        <v>5.0904764315187929</v>
      </c>
      <c r="I50" s="28">
        <f t="shared" si="2"/>
        <v>134.06326490086252</v>
      </c>
      <c r="J50" s="28">
        <f t="shared" si="3"/>
        <v>273.17484962064088</v>
      </c>
    </row>
    <row r="51" spans="5:10">
      <c r="E51">
        <v>47</v>
      </c>
      <c r="F51" s="27">
        <v>44166</v>
      </c>
      <c r="G51" s="28">
        <f t="shared" si="0"/>
        <v>139.15374133238132</v>
      </c>
      <c r="H51" s="28">
        <f t="shared" si="1"/>
        <v>3.4146856202580111</v>
      </c>
      <c r="I51" s="28">
        <f t="shared" si="2"/>
        <v>135.7390557121233</v>
      </c>
      <c r="J51" s="28">
        <f t="shared" si="3"/>
        <v>137.43579390851758</v>
      </c>
    </row>
    <row r="52" spans="5:10">
      <c r="E52">
        <v>48</v>
      </c>
      <c r="F52" s="27">
        <v>44197</v>
      </c>
      <c r="G52" s="28">
        <f t="shared" si="0"/>
        <v>139.15374133238132</v>
      </c>
      <c r="H52" s="28">
        <f t="shared" si="1"/>
        <v>1.7179474238564698</v>
      </c>
      <c r="I52" s="28">
        <f t="shared" si="2"/>
        <v>137.43579390852486</v>
      </c>
      <c r="J52" s="28">
        <f t="shared" si="3"/>
        <v>-7.2759576141834259E-12</v>
      </c>
    </row>
    <row r="53" spans="5:10">
      <c r="F53" t="s">
        <v>21</v>
      </c>
      <c r="G53" s="28">
        <f>SUM(G5:G52)</f>
        <v>6679.3795839543027</v>
      </c>
      <c r="H53" s="28">
        <f>SUM(H5:H52)</f>
        <v>1679.3795839542977</v>
      </c>
      <c r="I53" s="28">
        <f t="shared" si="2"/>
        <v>5000.0000000000055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2017-01-12T12:30:49Z</dcterms:created>
  <dcterms:modified xsi:type="dcterms:W3CDTF">2017-01-16T08:34:48Z</dcterms:modified>
</cp:coreProperties>
</file>